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307"/>
  <workbookPr autoCompressPictures="0"/>
  <mc:AlternateContent xmlns:mc="http://schemas.openxmlformats.org/markup-compatibility/2006">
    <mc:Choice Requires="x15">
      <x15ac:absPath xmlns:x15ac="http://schemas.microsoft.com/office/spreadsheetml/2010/11/ac" url="/Users/jamesmcmanaman/Desktop/1. Peak Strategies Docs/Peak Growth Website/"/>
    </mc:Choice>
  </mc:AlternateContent>
  <xr:revisionPtr revIDLastSave="0" documentId="8_{C7E20146-B916-D14F-B0E6-E5E005130AA8}" xr6:coauthVersionLast="36" xr6:coauthVersionMax="36" xr10:uidLastSave="{00000000-0000-0000-0000-000000000000}"/>
  <bookViews>
    <workbookView xWindow="0" yWindow="460" windowWidth="33600" windowHeight="20400" tabRatio="361" xr2:uid="{00000000-000D-0000-FFFF-FFFF00000000}"/>
  </bookViews>
  <sheets>
    <sheet name="Introduction" sheetId="4" r:id="rId1"/>
    <sheet name="Forecast" sheetId="1" r:id="rId2"/>
    <sheet name="Inflow" sheetId="2" r:id="rId3"/>
    <sheet name="OutFlow" sheetId="3" r:id="rId4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" i="3" l="1"/>
  <c r="G2" i="3" s="1"/>
  <c r="H2" i="3" s="1"/>
  <c r="I2" i="3" s="1"/>
  <c r="J2" i="3" s="1"/>
  <c r="K2" i="3" s="1"/>
  <c r="L2" i="3" s="1"/>
  <c r="M2" i="3" s="1"/>
  <c r="N2" i="3" s="1"/>
  <c r="O2" i="3" s="1"/>
  <c r="P2" i="3" s="1"/>
  <c r="Q2" i="3" s="1"/>
  <c r="F3" i="2"/>
  <c r="G3" i="2" s="1"/>
  <c r="H3" i="2" s="1"/>
  <c r="I3" i="2" s="1"/>
  <c r="J3" i="2" s="1"/>
  <c r="K3" i="2" s="1"/>
  <c r="L3" i="2" s="1"/>
  <c r="M3" i="2" s="1"/>
  <c r="N3" i="2" s="1"/>
  <c r="O3" i="2" s="1"/>
  <c r="P3" i="2" s="1"/>
  <c r="Q3" i="2" s="1"/>
  <c r="D6" i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Q1" i="3"/>
  <c r="P1" i="3"/>
  <c r="O1" i="3"/>
  <c r="N1" i="3"/>
  <c r="M1" i="3"/>
  <c r="L1" i="3"/>
  <c r="J9" i="1"/>
  <c r="J27" i="1" s="1"/>
  <c r="J33" i="1" s="1"/>
  <c r="K1" i="3"/>
  <c r="J1" i="3"/>
  <c r="H9" i="1" s="1"/>
  <c r="I1" i="3"/>
  <c r="H1" i="3"/>
  <c r="F9" i="1" s="1"/>
  <c r="G1" i="3"/>
  <c r="E9" i="1" s="1"/>
  <c r="E27" i="1" s="1"/>
  <c r="F1" i="3"/>
  <c r="D9" i="1" s="1"/>
  <c r="E1" i="3"/>
  <c r="C9" i="1" s="1"/>
  <c r="C27" i="1" s="1"/>
  <c r="Q2" i="2"/>
  <c r="P2" i="2"/>
  <c r="N8" i="1" s="1"/>
  <c r="N26" i="1" s="1"/>
  <c r="N32" i="1" s="1"/>
  <c r="O2" i="2"/>
  <c r="N2" i="2"/>
  <c r="L8" i="1" s="1"/>
  <c r="L26" i="1" s="1"/>
  <c r="L32" i="1" s="1"/>
  <c r="M2" i="2"/>
  <c r="L2" i="2"/>
  <c r="K2" i="2"/>
  <c r="I8" i="1" s="1"/>
  <c r="I26" i="1" s="1"/>
  <c r="I32" i="1" s="1"/>
  <c r="J2" i="2"/>
  <c r="H8" i="1" s="1"/>
  <c r="H26" i="1" s="1"/>
  <c r="H32" i="1" s="1"/>
  <c r="I2" i="2"/>
  <c r="H2" i="2"/>
  <c r="G2" i="2"/>
  <c r="E8" i="1" s="1"/>
  <c r="E26" i="1" s="1"/>
  <c r="E32" i="1" s="1"/>
  <c r="F2" i="2"/>
  <c r="D8" i="1" s="1"/>
  <c r="D26" i="1" s="1"/>
  <c r="D32" i="1" s="1"/>
  <c r="E2" i="2"/>
  <c r="C8" i="1" s="1"/>
  <c r="O8" i="1"/>
  <c r="O26" i="1" s="1"/>
  <c r="O32" i="1" s="1"/>
  <c r="M8" i="1"/>
  <c r="M26" i="1" s="1"/>
  <c r="M32" i="1" s="1"/>
  <c r="K8" i="1"/>
  <c r="K26" i="1" s="1"/>
  <c r="K32" i="1" s="1"/>
  <c r="J8" i="1"/>
  <c r="J26" i="1" s="1"/>
  <c r="J32" i="1" s="1"/>
  <c r="G8" i="1"/>
  <c r="G26" i="1" s="1"/>
  <c r="G32" i="1" s="1"/>
  <c r="F8" i="1"/>
  <c r="F26" i="1" s="1"/>
  <c r="F32" i="1" s="1"/>
  <c r="O9" i="1"/>
  <c r="O27" i="1" s="1"/>
  <c r="N9" i="1"/>
  <c r="N27" i="1" s="1"/>
  <c r="N33" i="1" s="1"/>
  <c r="M9" i="1"/>
  <c r="M27" i="1" s="1"/>
  <c r="M33" i="1" s="1"/>
  <c r="L9" i="1"/>
  <c r="K9" i="1"/>
  <c r="K27" i="1" s="1"/>
  <c r="I9" i="1"/>
  <c r="I27" i="1" s="1"/>
  <c r="I33" i="1" s="1"/>
  <c r="G9" i="1"/>
  <c r="G27" i="1" s="1"/>
  <c r="H27" i="1" l="1"/>
  <c r="H33" i="1" s="1"/>
  <c r="F27" i="1"/>
  <c r="F33" i="1"/>
  <c r="C33" i="1"/>
  <c r="D27" i="1"/>
  <c r="D33" i="1" s="1"/>
  <c r="C26" i="1"/>
  <c r="C32" i="1" s="1"/>
  <c r="C10" i="1"/>
  <c r="D7" i="1" s="1"/>
  <c r="D10" i="1" s="1"/>
  <c r="E7" i="1" s="1"/>
  <c r="E10" i="1" s="1"/>
  <c r="F7" i="1" s="1"/>
  <c r="F10" i="1" s="1"/>
  <c r="G7" i="1" s="1"/>
  <c r="G10" i="1" s="1"/>
  <c r="H7" i="1" s="1"/>
  <c r="H10" i="1" s="1"/>
  <c r="I7" i="1" s="1"/>
  <c r="I10" i="1" s="1"/>
  <c r="J7" i="1" s="1"/>
  <c r="J10" i="1" s="1"/>
  <c r="K7" i="1" s="1"/>
  <c r="K10" i="1" s="1"/>
  <c r="L7" i="1" s="1"/>
  <c r="L10" i="1" s="1"/>
  <c r="M7" i="1" s="1"/>
  <c r="M10" i="1" s="1"/>
  <c r="N7" i="1" s="1"/>
  <c r="N10" i="1" s="1"/>
  <c r="O7" i="1" s="1"/>
  <c r="O10" i="1" s="1"/>
  <c r="E33" i="1"/>
  <c r="K33" i="1"/>
  <c r="L27" i="1"/>
  <c r="L33" i="1" s="1"/>
  <c r="O33" i="1"/>
  <c r="G33" i="1"/>
  <c r="C28" i="1" l="1"/>
  <c r="D25" i="1" s="1"/>
  <c r="D28" i="1" s="1"/>
  <c r="E25" i="1" s="1"/>
  <c r="E28" i="1" s="1"/>
  <c r="F25" i="1" s="1"/>
  <c r="F28" i="1" s="1"/>
  <c r="G25" i="1" s="1"/>
  <c r="G28" i="1" s="1"/>
  <c r="H25" i="1" s="1"/>
  <c r="H28" i="1" s="1"/>
  <c r="I25" i="1" s="1"/>
  <c r="I28" i="1" s="1"/>
  <c r="J25" i="1" s="1"/>
  <c r="J28" i="1" s="1"/>
  <c r="K25" i="1" s="1"/>
  <c r="K28" i="1" s="1"/>
  <c r="L25" i="1" s="1"/>
  <c r="L28" i="1" s="1"/>
  <c r="M25" i="1" s="1"/>
  <c r="M28" i="1" s="1"/>
  <c r="N25" i="1" s="1"/>
  <c r="N28" i="1" s="1"/>
  <c r="O25" i="1" s="1"/>
  <c r="O28" i="1" s="1"/>
</calcChain>
</file>

<file path=xl/sharedStrings.xml><?xml version="1.0" encoding="utf-8"?>
<sst xmlns="http://schemas.openxmlformats.org/spreadsheetml/2006/main" count="91" uniqueCount="73">
  <si>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</si>
  <si>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</si>
  <si>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</si>
  <si>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</si>
  <si>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</si>
  <si>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</si>
  <si>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</si>
  <si>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</si>
  <si>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</si>
  <si>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</si>
  <si>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</si>
  <si>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</si>
  <si>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</si>
  <si>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Total</t>
  </si>
  <si>
    <t>Opening Balance</t>
  </si>
  <si>
    <t>Less Outflow</t>
  </si>
  <si>
    <t>Plus Inflow</t>
  </si>
  <si>
    <t>Closing Balance</t>
  </si>
  <si>
    <t>What is your Opening Balance? Enter Here&gt;&gt;&gt;&gt;</t>
  </si>
  <si>
    <t>Enter Current Over Draft Level Here&gt;&gt;&gt;&gt;&gt;&gt;&gt;&gt;&gt;&gt;</t>
  </si>
  <si>
    <t>Before You Start</t>
  </si>
  <si>
    <t>13 Week Cash Flow Forecast</t>
  </si>
  <si>
    <t>Introduction</t>
  </si>
  <si>
    <t>Using this 13 week cash flow forecast you will be able to see where you cash movements will be based upon your prediction as to when cash</t>
  </si>
  <si>
    <t>will move in and out of your business.  It will highlight where you have a negative cash position and should you have an overdraft facility it will</t>
  </si>
  <si>
    <t>also identify any week that you will be at risk in exceeding that.</t>
  </si>
  <si>
    <t>Getting Started</t>
  </si>
  <si>
    <t>Before you start with any entries into this spreadsheet you will need to know or predict the following things:</t>
  </si>
  <si>
    <t>Opening Bank Balance at the start of the 13 week period</t>
  </si>
  <si>
    <t>What sales invoices are outstanding and when you will receive payment</t>
  </si>
  <si>
    <t>A forecast of future sales and when you will expect payment</t>
  </si>
  <si>
    <t>What purchase invoices you have not paid and know when you will pay them</t>
  </si>
  <si>
    <t>What purchases you are likely to make and when you will need to pay</t>
  </si>
  <si>
    <t>Any other cash income you might be expecting</t>
  </si>
  <si>
    <t>Any other payments you might expect to make (e.g. Payroll, bank charges, etc)</t>
  </si>
  <si>
    <t>Entering Data</t>
  </si>
  <si>
    <t>With the information you have collected above start to enter the data into the three worksheets as follows:</t>
  </si>
  <si>
    <t>Forecast Sheet</t>
  </si>
  <si>
    <t>Enter your opening ban balance</t>
  </si>
  <si>
    <t>Enter your overdraft limit</t>
  </si>
  <si>
    <t>Inflow Sheet</t>
  </si>
  <si>
    <t>Enter the details and value of the</t>
  </si>
  <si>
    <t>next 13 weeks, allowing for your</t>
  </si>
  <si>
    <t>payment terms, etc</t>
  </si>
  <si>
    <t>Outflow Sheet</t>
  </si>
  <si>
    <t xml:space="preserve">incomes you expect during the </t>
  </si>
  <si>
    <t xml:space="preserve">outflows you expect during the </t>
  </si>
  <si>
    <t>next 13 weeks, allowing for payment</t>
  </si>
  <si>
    <t>terms</t>
  </si>
  <si>
    <t>As with the Inflow enter the details and value of the</t>
  </si>
  <si>
    <t>Reviewing The Forecast</t>
  </si>
  <si>
    <t>will also be highlighted in green as in the example below</t>
  </si>
  <si>
    <r>
      <t xml:space="preserve">If your balance is negative the text will become </t>
    </r>
    <r>
      <rPr>
        <b/>
        <sz val="11"/>
        <color indexed="10"/>
        <rFont val="Calibri"/>
        <family val="2"/>
      </rPr>
      <t xml:space="preserve">RED </t>
    </r>
    <r>
      <rPr>
        <sz val="11"/>
        <rFont val="Calibri"/>
        <family val="2"/>
      </rPr>
      <t>and if you are going to exceed your overdraft limit then the cells will be highlighted in red</t>
    </r>
  </si>
  <si>
    <t>as can be seen in the example below</t>
  </si>
  <si>
    <t>What Next?</t>
  </si>
  <si>
    <t>You now have the necessary information to take action.  Working with your coach will help you address any areas of risk and also help you identify the strategies</t>
  </si>
  <si>
    <t>This cash flow forecast should be saved as a master and a new one created for the next 13 weeks on a regular basis - saving each one with a new name.</t>
  </si>
  <si>
    <t>EARLIER VERSIONS</t>
  </si>
  <si>
    <t>Actuals</t>
  </si>
  <si>
    <t>Variance</t>
  </si>
  <si>
    <t xml:space="preserve">PLEASE NOTE THAT THIS SPREADSHEET WAS DEVELOPED USING OFFICE 2007 AND SOME OF THE FUNCTIONS DESCRIBED ABOVE MAY NOT BE COMPATABLE WITH </t>
  </si>
  <si>
    <t>Actual Inflow</t>
  </si>
  <si>
    <t>Actual Outflow</t>
  </si>
  <si>
    <t>Initial Forecast</t>
  </si>
  <si>
    <t>Updated Forecast</t>
  </si>
  <si>
    <t>Inflow Variance</t>
  </si>
  <si>
    <t>Outflow Variance</t>
  </si>
  <si>
    <t>you can take to improve this situation.  Using bank statements enter the actuals where shown to get an up to date view and review the differences.</t>
  </si>
  <si>
    <r>
      <t>W5 Coaching</t>
    </r>
    <r>
      <rPr>
        <b/>
        <sz val="16"/>
        <color indexed="60"/>
        <rFont val="Calibri"/>
        <family val="2"/>
      </rPr>
      <t xml:space="preserve"> 13 Week Cash Flow Forecast</t>
    </r>
  </si>
  <si>
    <r>
      <t xml:space="preserve">The Forecast sheet will have been populated  by the data you have now entered.  Balances above $0 will be shown in </t>
    </r>
    <r>
      <rPr>
        <b/>
        <sz val="11"/>
        <color indexed="57"/>
        <rFont val="Calibri"/>
        <family val="2"/>
      </rPr>
      <t>GREEN</t>
    </r>
    <r>
      <rPr>
        <sz val="11"/>
        <color theme="1"/>
        <rFont val="Calibri"/>
        <family val="2"/>
        <scheme val="minor"/>
      </rPr>
      <t xml:space="preserve"> text and the cells</t>
    </r>
  </si>
  <si>
    <t>aq</t>
  </si>
  <si>
    <t>Payrol</t>
  </si>
  <si>
    <t>Rent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</si>
</sst>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&quot;$&quot;* #,##0.00_-;\-&quot;$&quot;* #,##0.00_-;_-&quot;$&quot;* &quot;-&quot;??_-;_-@_-"/>
    <numFmt numFmtId="165" formatCode="_-&quot;£&quot;* #,##0_-;\-&quot;£&quot;* #,##0_-;_-&quot;£&quot;* &quot;-&quot;_-;_-@_-"/>
    <numFmt numFmtId="166" formatCode="_-&quot;£&quot;* #,##0.00_-;\-&quot;£&quot;* #,##0.00_-;_-&quot;£&quot;* &quot;-&quot;??_-;_-@_-"/>
    <numFmt numFmtId="167" formatCode="dd/mm/yy;@"/>
  </numFmts>
  <fonts count="21" x14ac:knownFonts="1">
    <font>
      <sz val="11"/>
      <color theme="1"/>
      <name val="Calibri"/>
      <family val="2"/>
      <scheme val="minor"/>
    </font>
    <font>
      <b/>
      <sz val="16"/>
      <color indexed="60"/>
      <name val="Calibri"/>
      <family val="2"/>
    </font>
    <font>
      <sz val="11"/>
      <name val="Calibri"/>
      <family val="2"/>
    </font>
    <font>
      <b/>
      <sz val="11"/>
      <color indexed="57"/>
      <name val="Calibri"/>
      <family val="2"/>
    </font>
    <font>
      <b/>
      <sz val="11"/>
      <color indexed="10"/>
      <name val="Calibri"/>
      <family val="2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6"/>
      <color rgb="FF3F3F76"/>
      <name val="Calibri"/>
      <family val="2"/>
      <scheme val="minor"/>
    </font>
    <font>
      <b/>
      <sz val="11"/>
      <color rgb="FF3F3F76"/>
      <name val="Calibri"/>
      <family val="2"/>
      <scheme val="minor"/>
    </font>
    <font>
      <sz val="24"/>
      <color rgb="FFC0000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theme="3"/>
      <name val="Calibri"/>
      <family val="2"/>
      <scheme val="minor"/>
    </font>
    <font>
      <b/>
      <sz val="18"/>
      <color rgb="FF00B050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b/>
      <sz val="18"/>
      <color theme="5" tint="-0.249977111117893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5">
    <xf numFmtId="0" fontId="0" fillId="0" borderId="0"/>
    <xf numFmtId="0" fontId="5" fillId="0" borderId="2" applyNumberFormat="0" applyFill="0" applyAlignment="0" applyProtection="0"/>
    <xf numFmtId="0" fontId="7" fillId="2" borderId="3" applyNumberFormat="0" applyAlignment="0" applyProtection="0"/>
    <xf numFmtId="0" fontId="8" fillId="3" borderId="4" applyNumberFormat="0" applyAlignment="0" applyProtection="0"/>
    <xf numFmtId="164" fontId="20" fillId="0" borderId="0" applyFont="0" applyFill="0" applyBorder="0" applyAlignment="0" applyProtection="0"/>
  </cellStyleXfs>
  <cellXfs count="37">
    <xf numFmtId="0" fontId="0" fillId="0" borderId="0" xfId="0"/>
    <xf numFmtId="166" fontId="6" fillId="0" borderId="2" xfId="1" applyNumberFormat="1" applyFont="1"/>
    <xf numFmtId="166" fontId="10" fillId="0" borderId="2" xfId="1" applyNumberFormat="1" applyFont="1"/>
    <xf numFmtId="0" fontId="0" fillId="0" borderId="0" xfId="0" applyFont="1"/>
    <xf numFmtId="3" fontId="7" fillId="2" borderId="3" xfId="2" applyNumberFormat="1" applyProtection="1">
      <protection locked="0"/>
    </xf>
    <xf numFmtId="0" fontId="7" fillId="2" borderId="3" xfId="2" applyProtection="1">
      <protection locked="0"/>
    </xf>
    <xf numFmtId="0" fontId="13" fillId="0" borderId="0" xfId="0" applyFont="1"/>
    <xf numFmtId="0" fontId="14" fillId="0" borderId="0" xfId="0" applyFont="1"/>
    <xf numFmtId="0" fontId="9" fillId="0" borderId="0" xfId="0" applyFont="1"/>
    <xf numFmtId="0" fontId="0" fillId="0" borderId="1" xfId="0" applyBorder="1"/>
    <xf numFmtId="0" fontId="15" fillId="0" borderId="0" xfId="0" applyFont="1"/>
    <xf numFmtId="0" fontId="17" fillId="0" borderId="0" xfId="0" applyFont="1"/>
    <xf numFmtId="166" fontId="18" fillId="0" borderId="0" xfId="1" applyNumberFormat="1" applyFont="1" applyFill="1" applyBorder="1"/>
    <xf numFmtId="165" fontId="6" fillId="5" borderId="2" xfId="1" applyNumberFormat="1" applyFont="1" applyFill="1" applyProtection="1">
      <protection locked="0"/>
    </xf>
    <xf numFmtId="0" fontId="16" fillId="0" borderId="0" xfId="0" applyFont="1"/>
    <xf numFmtId="0" fontId="19" fillId="0" borderId="0" xfId="0" applyFont="1"/>
    <xf numFmtId="164" fontId="6" fillId="0" borderId="2" xfId="4" applyFont="1" applyBorder="1" applyAlignment="1">
      <alignment horizontal="left"/>
    </xf>
    <xf numFmtId="167" fontId="10" fillId="0" borderId="2" xfId="1" applyNumberFormat="1" applyFont="1"/>
    <xf numFmtId="3" fontId="8" fillId="4" borderId="4" xfId="3" applyNumberFormat="1" applyFill="1" applyProtection="1">
      <protection locked="0"/>
    </xf>
    <xf numFmtId="166" fontId="6" fillId="0" borderId="2" xfId="1" applyNumberFormat="1" applyFont="1" applyProtection="1">
      <protection locked="0"/>
    </xf>
    <xf numFmtId="164" fontId="6" fillId="0" borderId="2" xfId="4" applyFont="1" applyBorder="1" applyProtection="1">
      <protection locked="0"/>
    </xf>
    <xf numFmtId="166" fontId="10" fillId="0" borderId="2" xfId="1" applyNumberFormat="1" applyFont="1" applyProtection="1">
      <protection locked="0"/>
    </xf>
    <xf numFmtId="166" fontId="11" fillId="2" borderId="3" xfId="2" applyNumberFormat="1" applyFont="1" applyAlignment="1">
      <alignment horizontal="center"/>
    </xf>
    <xf numFmtId="166" fontId="12" fillId="2" borderId="7" xfId="2" applyNumberFormat="1" applyFont="1" applyBorder="1"/>
    <xf numFmtId="166" fontId="12" fillId="2" borderId="8" xfId="2" applyNumberFormat="1" applyFont="1" applyBorder="1"/>
    <xf numFmtId="166" fontId="12" fillId="2" borderId="9" xfId="2" applyNumberFormat="1" applyFont="1" applyBorder="1"/>
    <xf numFmtId="0" fontId="7" fillId="2" borderId="7" xfId="2" applyBorder="1" applyProtection="1">
      <protection locked="0"/>
    </xf>
    <xf numFmtId="0" fontId="7" fillId="2" borderId="9" xfId="2" applyBorder="1" applyProtection="1">
      <protection locked="0"/>
    </xf>
    <xf numFmtId="0" fontId="8" fillId="4" borderId="5" xfId="3" applyFill="1" applyBorder="1" applyAlignment="1" applyProtection="1">
      <alignment horizontal="center"/>
      <protection locked="0"/>
    </xf>
    <xf numFmtId="0" fontId="8" fillId="4" borderId="6" xfId="3" applyFill="1" applyBorder="1" applyAlignment="1" applyProtection="1">
      <alignment horizontal="center"/>
      <protection locked="0"/>
    </xf>
    <xf numFmtId="0" fontId="8" fillId="3" borderId="5" xfId="3" applyBorder="1" applyAlignment="1">
      <alignment horizontal="center"/>
    </xf>
    <xf numFmtId="0" fontId="8" fillId="3" borderId="6" xfId="3" applyBorder="1" applyAlignment="1">
      <alignment horizontal="center"/>
    </xf>
    <xf numFmtId="0" fontId="7" fillId="2" borderId="7" xfId="2" applyBorder="1" applyAlignment="1" applyProtection="1">
      <alignment horizontal="center"/>
      <protection locked="0"/>
    </xf>
    <xf numFmtId="0" fontId="7" fillId="2" borderId="9" xfId="2" applyBorder="1" applyAlignment="1" applyProtection="1">
      <alignment horizontal="center"/>
      <protection locked="0"/>
    </xf>
    <xf numFmtId="0" fontId="7" fillId="2" borderId="3" xfId="2" applyProtection="1">
      <protection locked="0"/>
    </xf>
    <xf numFmtId="0" fontId="8" fillId="3" borderId="5" xfId="3" applyBorder="1" applyAlignment="1" applyProtection="1">
      <alignment horizontal="center"/>
    </xf>
    <xf numFmtId="0" fontId="8" fillId="3" borderId="6" xfId="3" applyBorder="1" applyAlignment="1" applyProtection="1">
      <alignment horizontal="center"/>
    </xf>
  </cellXfs>
  <cellStyles count="5">
    <cellStyle name="Currency" xfId="4" builtinId="4"/>
    <cellStyle name="Heading 1" xfId="1" builtinId="16"/>
    <cellStyle name="Input" xfId="2" builtinId="20"/>
    <cellStyle name="Normal" xfId="0" builtinId="0"/>
    <cellStyle name="Output" xfId="3" builtinId="21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/>
            </a:pPr>
            <a:r>
              <a:rPr lang="en-GB">
                <a:solidFill>
                  <a:schemeClr val="accent1"/>
                </a:solidFill>
              </a:rPr>
              <a:t>Inflow  - Forecast Vs Actual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Forecasted</c:v>
          </c:tx>
          <c:invertIfNegative val="0"/>
          <c:val>
            <c:numRef>
              <c:f>Forecast!$C$8:$O$8</c:f>
              <c:numCache>
                <c:formatCode>_-"$"* #,##0.00_-;\-"$"* #,##0.00_-;_-"$"* "-"??_-;_-@_-</c:formatCode>
                <c:ptCount val="13"/>
                <c:pt idx="0">
                  <c:v>6500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03-2947-8558-71E6B4497928}"/>
            </c:ext>
          </c:extLst>
        </c:ser>
        <c:ser>
          <c:idx val="1"/>
          <c:order val="1"/>
          <c:tx>
            <c:v>Actual</c:v>
          </c:tx>
          <c:invertIfNegative val="0"/>
          <c:val>
            <c:numRef>
              <c:f>Forecast!$C$19:$O$19</c:f>
              <c:numCache>
                <c:formatCode>_-"£"* #,##0_-;\-"£"* #,##0_-;_-"£"* "-"_-;_-@_-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9C03-2947-8558-71E6B449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gapDepth val="55"/>
        <c:shape val="box"/>
        <c:axId val="-614990768"/>
        <c:axId val="-614988448"/>
        <c:axId val="0"/>
      </c:bar3DChart>
      <c:catAx>
        <c:axId val="-6149907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614988448"/>
        <c:crosses val="autoZero"/>
        <c:auto val="1"/>
        <c:lblAlgn val="ctr"/>
        <c:lblOffset val="100"/>
        <c:noMultiLvlLbl val="0"/>
      </c:catAx>
      <c:valAx>
        <c:axId val="-614988448"/>
        <c:scaling>
          <c:orientation val="minMax"/>
        </c:scaling>
        <c:delete val="0"/>
        <c:axPos val="l"/>
        <c:majorGridlines/>
        <c:numFmt formatCode="_-&quot;$&quot;* #,##0.00_-;\-&quot;$&quot;* #,##0.00_-;_-&quot;$&quot;* &quot;-&quot;??_-;_-@_-" sourceLinked="1"/>
        <c:majorTickMark val="none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614990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859947412064"/>
          <c:y val="0.40928040244969399"/>
          <c:w val="0.104199805807352"/>
          <c:h val="0.24613808690580299"/>
        </c:manualLayout>
      </c:layout>
      <c:overlay val="0"/>
      <c:txPr>
        <a:bodyPr/>
        <a:lstStyle/>
        <a:p>
          <a:pPr>
            <a:defRPr lang="en-GB"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1" l="0.70000000000000095" r="0.70000000000000095" t="0.750000000000001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lang="en-GB">
                <a:solidFill>
                  <a:schemeClr val="accent3">
                    <a:lumMod val="75000"/>
                  </a:schemeClr>
                </a:solidFill>
              </a:defRPr>
            </a:pPr>
            <a:r>
              <a:rPr lang="en-GB">
                <a:solidFill>
                  <a:schemeClr val="accent3">
                    <a:lumMod val="75000"/>
                  </a:schemeClr>
                </a:solidFill>
              </a:rPr>
              <a:t>Outflow -</a:t>
            </a:r>
            <a:r>
              <a:rPr lang="en-GB" baseline="0">
                <a:solidFill>
                  <a:schemeClr val="accent3">
                    <a:lumMod val="75000"/>
                  </a:schemeClr>
                </a:solidFill>
              </a:rPr>
              <a:t> Forecast Vs Actual</a:t>
            </a:r>
            <a:endParaRPr lang="en-GB">
              <a:solidFill>
                <a:schemeClr val="accent3">
                  <a:lumMod val="75000"/>
                </a:schemeClr>
              </a:solidFill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Forecast</c:v>
          </c:tx>
          <c:invertIfNegative val="0"/>
          <c:val>
            <c:numRef>
              <c:f>Forecast!$C$9:$O$9</c:f>
              <c:numCache>
                <c:formatCode>_-"$"* #,##0.00_-;\-"$"* #,##0.00_-;_-"$"* "-"??_-;_-@_-</c:formatCode>
                <c:ptCount val="13"/>
                <c:pt idx="0">
                  <c:v>12000</c:v>
                </c:pt>
                <c:pt idx="1">
                  <c:v>12000</c:v>
                </c:pt>
                <c:pt idx="2">
                  <c:v>0</c:v>
                </c:pt>
                <c:pt idx="3">
                  <c:v>12000</c:v>
                </c:pt>
                <c:pt idx="4">
                  <c:v>0</c:v>
                </c:pt>
                <c:pt idx="5">
                  <c:v>12000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8-4648-A443-228590B4F6B4}"/>
            </c:ext>
          </c:extLst>
        </c:ser>
        <c:ser>
          <c:idx val="1"/>
          <c:order val="1"/>
          <c:tx>
            <c:v>Actual</c:v>
          </c:tx>
          <c:invertIfNegative val="0"/>
          <c:val>
            <c:numRef>
              <c:f>Forecast!$C$20:$O$20</c:f>
              <c:numCache>
                <c:formatCode>_-"£"* #,##0_-;\-"£"* #,##0_-;_-"£"* "-"_-;_-@_-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2E68-4648-A443-228590B4F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gapDepth val="55"/>
        <c:shape val="box"/>
        <c:axId val="-614967744"/>
        <c:axId val="-614965424"/>
        <c:axId val="0"/>
      </c:bar3DChart>
      <c:catAx>
        <c:axId val="-6149677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614965424"/>
        <c:crosses val="autoZero"/>
        <c:auto val="1"/>
        <c:lblAlgn val="ctr"/>
        <c:lblOffset val="100"/>
        <c:noMultiLvlLbl val="0"/>
      </c:catAx>
      <c:valAx>
        <c:axId val="-614965424"/>
        <c:scaling>
          <c:orientation val="minMax"/>
        </c:scaling>
        <c:delete val="0"/>
        <c:axPos val="l"/>
        <c:majorGridlines/>
        <c:numFmt formatCode="_-&quot;$&quot;* #,##0.00_-;\-&quot;$&quot;* #,##0.00_-;_-&quot;$&quot;* &quot;-&quot;??_-;_-@_-" sourceLinked="1"/>
        <c:majorTickMark val="none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614967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n-GB"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1" l="0.70000000000000095" r="0.70000000000000095" t="0.750000000000001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gif"/><Relationship Id="rId6" Type="http://schemas.openxmlformats.org/officeDocument/2006/relationships/image" Target="../media/image6.tif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266700</xdr:colOff>
      <xdr:row>1</xdr:row>
      <xdr:rowOff>64387</xdr:rowOff>
    </xdr:from>
    <xdr:to>
      <xdr:col>13</xdr:col>
      <xdr:colOff>371339</xdr:colOff>
      <xdr:row>5</xdr:row>
      <xdr:rowOff>53975</xdr:rowOff>
    </xdr:to>
    <xdr:pic>
      <xdr:nvPicPr>
        <xdr:cNvPr id="2" name="Picture 1" descr="actionno1logo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43500" y="254887"/>
          <a:ext cx="3152639" cy="82778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7</xdr:col>
      <xdr:colOff>85724</xdr:colOff>
      <xdr:row>26</xdr:row>
      <xdr:rowOff>68230</xdr:rowOff>
    </xdr:from>
    <xdr:to>
      <xdr:col>13</xdr:col>
      <xdr:colOff>368299</xdr:colOff>
      <xdr:row>30</xdr:row>
      <xdr:rowOff>187324</xdr:rowOff>
    </xdr:to>
    <xdr:pic>
      <xdr:nvPicPr>
        <xdr:cNvPr id="3" name="Picture 2" descr="start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52924" y="5097430"/>
          <a:ext cx="3940175" cy="881094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428625</xdr:colOff>
      <xdr:row>36</xdr:row>
      <xdr:rowOff>28614</xdr:rowOff>
    </xdr:from>
    <xdr:to>
      <xdr:col>12</xdr:col>
      <xdr:colOff>571500</xdr:colOff>
      <xdr:row>45</xdr:row>
      <xdr:rowOff>12700</xdr:rowOff>
    </xdr:to>
    <xdr:pic>
      <xdr:nvPicPr>
        <xdr:cNvPr id="5" name="Picture 4" descr="inflow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8625" y="6962814"/>
          <a:ext cx="7458075" cy="1698586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304800</xdr:colOff>
      <xdr:row>56</xdr:row>
      <xdr:rowOff>70663</xdr:rowOff>
    </xdr:from>
    <xdr:to>
      <xdr:col>14</xdr:col>
      <xdr:colOff>428624</xdr:colOff>
      <xdr:row>68</xdr:row>
      <xdr:rowOff>66675</xdr:rowOff>
    </xdr:to>
    <xdr:pic>
      <xdr:nvPicPr>
        <xdr:cNvPr id="6" name="Picture 5" descr="good cashflow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4800" y="10814863"/>
          <a:ext cx="8658224" cy="2282012"/>
        </a:xfrm>
        <a:prstGeom prst="rect">
          <a:avLst/>
        </a:prstGeom>
        <a:solidFill>
          <a:srgbClr val="FFFFFF">
            <a:shade val="85000"/>
          </a:srgbClr>
        </a:solidFill>
        <a:ln w="101600" cap="sq">
          <a:solidFill>
            <a:srgbClr val="FDFDFD"/>
          </a:solidFill>
          <a:miter lim="800000"/>
        </a:ln>
        <a:effectLst>
          <a:outerShdw blurRad="57150" dist="37500" dir="7560000" sy="98000" kx="110000" ky="200000" algn="tl" rotWithShape="0">
            <a:srgbClr val="000000">
              <a:alpha val="20000"/>
            </a:srgbClr>
          </a:outerShdw>
        </a:effectLst>
        <a:scene3d>
          <a:camera prst="perspectiveRelaxed">
            <a:rot lat="18960000" lon="0" rev="0"/>
          </a:camera>
          <a:lightRig rig="twoPt" dir="t">
            <a:rot lat="0" lon="0" rev="7200000"/>
          </a:lightRig>
        </a:scene3d>
        <a:sp3d prstMaterial="matte">
          <a:bevelT w="22860" h="12700"/>
          <a:contourClr>
            <a:srgbClr val="FFFFFF"/>
          </a:contourClr>
        </a:sp3d>
      </xdr:spPr>
    </xdr:pic>
    <xdr:clientData/>
  </xdr:twoCellAnchor>
  <xdr:twoCellAnchor editAs="oneCell">
    <xdr:from>
      <xdr:col>0</xdr:col>
      <xdr:colOff>361517</xdr:colOff>
      <xdr:row>73</xdr:row>
      <xdr:rowOff>90582</xdr:rowOff>
    </xdr:from>
    <xdr:to>
      <xdr:col>14</xdr:col>
      <xdr:colOff>457201</xdr:colOff>
      <xdr:row>85</xdr:row>
      <xdr:rowOff>92074</xdr:rowOff>
    </xdr:to>
    <xdr:pic>
      <xdr:nvPicPr>
        <xdr:cNvPr id="7" name="Picture 6" descr="bad cash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61517" y="14073282"/>
          <a:ext cx="8630084" cy="2287492"/>
        </a:xfrm>
        <a:prstGeom prst="rect">
          <a:avLst/>
        </a:prstGeom>
        <a:solidFill>
          <a:srgbClr val="FFFFFF">
            <a:shade val="85000"/>
          </a:srgbClr>
        </a:solidFill>
        <a:ln w="101600" cap="sq">
          <a:solidFill>
            <a:srgbClr val="FDFDFD"/>
          </a:solidFill>
          <a:miter lim="800000"/>
        </a:ln>
        <a:effectLst>
          <a:outerShdw blurRad="57150" dist="37500" dir="7560000" sy="98000" kx="110000" ky="200000" algn="tl" rotWithShape="0">
            <a:srgbClr val="000000">
              <a:alpha val="20000"/>
            </a:srgbClr>
          </a:outerShdw>
        </a:effectLst>
        <a:scene3d>
          <a:camera prst="perspectiveRelaxed">
            <a:rot lat="18960000" lon="0" rev="0"/>
          </a:camera>
          <a:lightRig rig="twoPt" dir="t">
            <a:rot lat="0" lon="0" rev="7200000"/>
          </a:lightRig>
        </a:scene3d>
        <a:sp3d prstMaterial="matte">
          <a:bevelT w="22860" h="12700"/>
          <a:contourClr>
            <a:srgbClr val="FFFFFF"/>
          </a:contourClr>
        </a:sp3d>
      </xdr:spPr>
    </xdr:pic>
    <xdr:clientData/>
  </xdr:twoCellAnchor>
  <xdr:twoCellAnchor>
    <xdr:from>
      <xdr:col>4</xdr:col>
      <xdr:colOff>295275</xdr:colOff>
      <xdr:row>70</xdr:row>
      <xdr:rowOff>47626</xdr:rowOff>
    </xdr:from>
    <xdr:to>
      <xdr:col>4</xdr:col>
      <xdr:colOff>495300</xdr:colOff>
      <xdr:row>78</xdr:row>
      <xdr:rowOff>47626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/>
      </xdr:nvCxnSpPr>
      <xdr:spPr>
        <a:xfrm rot="5400000">
          <a:off x="2071688" y="14120813"/>
          <a:ext cx="1524000" cy="200025"/>
        </a:xfrm>
        <a:prstGeom prst="straightConnector1">
          <a:avLst/>
        </a:prstGeom>
        <a:ln>
          <a:tailEnd type="arrow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180976</xdr:colOff>
      <xdr:row>70</xdr:row>
      <xdr:rowOff>9522</xdr:rowOff>
    </xdr:from>
    <xdr:to>
      <xdr:col>12</xdr:col>
      <xdr:colOff>209557</xdr:colOff>
      <xdr:row>78</xdr:row>
      <xdr:rowOff>57149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CxnSpPr/>
      </xdr:nvCxnSpPr>
      <xdr:spPr>
        <a:xfrm rot="10800000" flipV="1">
          <a:off x="3228976" y="13420722"/>
          <a:ext cx="4295781" cy="1571627"/>
        </a:xfrm>
        <a:prstGeom prst="straightConnector1">
          <a:avLst/>
        </a:prstGeom>
        <a:ln>
          <a:tailEnd type="arrow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123826</xdr:colOff>
      <xdr:row>57</xdr:row>
      <xdr:rowOff>102764</xdr:rowOff>
    </xdr:from>
    <xdr:to>
      <xdr:col>14</xdr:col>
      <xdr:colOff>57348</xdr:colOff>
      <xdr:row>60</xdr:row>
      <xdr:rowOff>150600</xdr:rowOff>
    </xdr:to>
    <xdr:pic>
      <xdr:nvPicPr>
        <xdr:cNvPr id="11" name="Picture 10" descr="W5COACHING-NOTAG-2clr-med.tif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19826" y="11037464"/>
          <a:ext cx="2371922" cy="619336"/>
        </a:xfrm>
        <a:prstGeom prst="rect">
          <a:avLst/>
        </a:prstGeom>
        <a:solidFill>
          <a:srgbClr val="FFFFFF">
            <a:shade val="85000"/>
          </a:srgbClr>
        </a:solidFill>
        <a:ln w="101600" cap="sq">
          <a:solidFill>
            <a:srgbClr val="FDFDFD"/>
          </a:solidFill>
          <a:miter lim="800000"/>
        </a:ln>
        <a:effectLst>
          <a:outerShdw blurRad="57150" dist="37500" dir="7560000" sy="98000" kx="110000" ky="200000" algn="tl" rotWithShape="0">
            <a:srgbClr val="000000">
              <a:alpha val="20000"/>
            </a:srgbClr>
          </a:outerShdw>
        </a:effectLst>
        <a:scene3d>
          <a:camera prst="perspectiveRelaxed">
            <a:rot lat="18960000" lon="0" rev="0"/>
          </a:camera>
          <a:lightRig rig="twoPt" dir="t">
            <a:rot lat="0" lon="0" rev="7200000"/>
          </a:lightRig>
        </a:scene3d>
        <a:sp3d prstMaterial="matte">
          <a:bevelT w="22860" h="12700"/>
          <a:contourClr>
            <a:srgbClr val="FFFFFF"/>
          </a:contourClr>
        </a:sp3d>
      </xdr:spPr>
    </xdr:pic>
    <xdr:clientData/>
  </xdr:twoCellAnchor>
  <xdr:twoCellAnchor editAs="oneCell">
    <xdr:from>
      <xdr:col>10</xdr:col>
      <xdr:colOff>28575</xdr:colOff>
      <xdr:row>74</xdr:row>
      <xdr:rowOff>9525</xdr:rowOff>
    </xdr:from>
    <xdr:to>
      <xdr:col>14</xdr:col>
      <xdr:colOff>209748</xdr:colOff>
      <xdr:row>77</xdr:row>
      <xdr:rowOff>122025</xdr:rowOff>
    </xdr:to>
    <xdr:pic>
      <xdr:nvPicPr>
        <xdr:cNvPr id="12" name="Picture 11" descr="W5COACHING-NOTAG-2clr-med.tif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24575" y="14182725"/>
          <a:ext cx="2619573" cy="684000"/>
        </a:xfrm>
        <a:prstGeom prst="rect">
          <a:avLst/>
        </a:prstGeom>
        <a:solidFill>
          <a:srgbClr val="FFFFFF">
            <a:shade val="85000"/>
          </a:srgbClr>
        </a:solidFill>
        <a:ln w="101600" cap="sq">
          <a:solidFill>
            <a:srgbClr val="FDFDFD"/>
          </a:solidFill>
          <a:miter lim="800000"/>
        </a:ln>
        <a:effectLst>
          <a:outerShdw blurRad="57150" dist="37500" dir="7560000" sy="98000" kx="110000" ky="200000" algn="tl" rotWithShape="0">
            <a:srgbClr val="000000">
              <a:alpha val="20000"/>
            </a:srgbClr>
          </a:outerShdw>
        </a:effectLst>
        <a:scene3d>
          <a:camera prst="perspectiveRelaxed">
            <a:rot lat="18960000" lon="0" rev="0"/>
          </a:camera>
          <a:lightRig rig="twoPt" dir="t">
            <a:rot lat="0" lon="0" rev="7200000"/>
          </a:lightRig>
        </a:scene3d>
        <a:sp3d prstMaterial="matte">
          <a:bevelT w="22860" h="12700"/>
          <a:contourClr>
            <a:srgbClr val="FFFFFF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14186</xdr:colOff>
      <xdr:row>0</xdr:row>
      <xdr:rowOff>171450</xdr:rowOff>
    </xdr:from>
    <xdr:to>
      <xdr:col>14</xdr:col>
      <xdr:colOff>33438</xdr:colOff>
      <xdr:row>3</xdr:row>
      <xdr:rowOff>123825</xdr:rowOff>
    </xdr:to>
    <xdr:pic>
      <xdr:nvPicPr>
        <xdr:cNvPr id="3074" name="Picture 2" descr="actionno1logo.jpg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7891361" y="171450"/>
          <a:ext cx="2648152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152399</xdr:colOff>
      <xdr:row>35</xdr:row>
      <xdr:rowOff>47625</xdr:rowOff>
    </xdr:from>
    <xdr:to>
      <xdr:col>15</xdr:col>
      <xdr:colOff>28574</xdr:colOff>
      <xdr:row>49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152400</xdr:colOff>
      <xdr:row>50</xdr:row>
      <xdr:rowOff>47625</xdr:rowOff>
    </xdr:from>
    <xdr:to>
      <xdr:col>15</xdr:col>
      <xdr:colOff>19050</xdr:colOff>
      <xdr:row>64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E97"/>
  <sheetViews>
    <sheetView showGridLines="0" tabSelected="1" workbookViewId="0">
      <selection activeCell="Q32" sqref="Q32"/>
    </sheetView>
  </sheetViews>
  <sheetFormatPr baseColWidth="10" defaultColWidth="8.83203125" defaultRowHeight="15" x14ac:dyDescent="0.2"/>
  <sheetData>
    <row r="3" spans="1:5" ht="21" x14ac:dyDescent="0.25">
      <c r="A3" s="7" t="s">
        <v>68</v>
      </c>
    </row>
    <row r="6" spans="1:5" x14ac:dyDescent="0.2">
      <c r="A6" s="8" t="s">
        <v>22</v>
      </c>
    </row>
    <row r="8" spans="1:5" x14ac:dyDescent="0.2">
      <c r="A8" t="s">
        <v>23</v>
      </c>
    </row>
    <row r="9" spans="1:5" x14ac:dyDescent="0.2">
      <c r="A9" t="s">
        <v>24</v>
      </c>
    </row>
    <row r="10" spans="1:5" x14ac:dyDescent="0.2">
      <c r="A10" t="s">
        <v>25</v>
      </c>
    </row>
    <row r="12" spans="1:5" x14ac:dyDescent="0.2">
      <c r="A12" s="8" t="s">
        <v>26</v>
      </c>
    </row>
    <row r="14" spans="1:5" x14ac:dyDescent="0.2">
      <c r="A14" t="s">
        <v>27</v>
      </c>
    </row>
    <row r="16" spans="1:5" x14ac:dyDescent="0.2">
      <c r="D16" s="8">
        <v>1</v>
      </c>
      <c r="E16" t="s">
        <v>28</v>
      </c>
    </row>
    <row r="17" spans="1:5" x14ac:dyDescent="0.2">
      <c r="D17" s="8">
        <v>2</v>
      </c>
      <c r="E17" t="s">
        <v>29</v>
      </c>
    </row>
    <row r="18" spans="1:5" x14ac:dyDescent="0.2">
      <c r="D18" s="8">
        <v>3</v>
      </c>
      <c r="E18" t="s">
        <v>30</v>
      </c>
    </row>
    <row r="19" spans="1:5" x14ac:dyDescent="0.2">
      <c r="D19" s="8">
        <v>4</v>
      </c>
      <c r="E19" t="s">
        <v>33</v>
      </c>
    </row>
    <row r="20" spans="1:5" x14ac:dyDescent="0.2">
      <c r="D20" s="8">
        <v>5</v>
      </c>
      <c r="E20" t="s">
        <v>31</v>
      </c>
    </row>
    <row r="21" spans="1:5" x14ac:dyDescent="0.2">
      <c r="D21" s="8">
        <v>6</v>
      </c>
      <c r="E21" t="s">
        <v>32</v>
      </c>
    </row>
    <row r="22" spans="1:5" x14ac:dyDescent="0.2">
      <c r="D22" s="8">
        <v>7</v>
      </c>
      <c r="E22" t="s">
        <v>34</v>
      </c>
    </row>
    <row r="24" spans="1:5" x14ac:dyDescent="0.2">
      <c r="A24" s="8" t="s">
        <v>35</v>
      </c>
    </row>
    <row r="26" spans="1:5" x14ac:dyDescent="0.2">
      <c r="A26" t="s">
        <v>36</v>
      </c>
    </row>
    <row r="28" spans="1:5" x14ac:dyDescent="0.2">
      <c r="B28" s="8" t="s">
        <v>37</v>
      </c>
      <c r="D28" t="s">
        <v>38</v>
      </c>
    </row>
    <row r="29" spans="1:5" x14ac:dyDescent="0.2">
      <c r="D29" t="s">
        <v>39</v>
      </c>
    </row>
    <row r="33" spans="2:4" x14ac:dyDescent="0.2">
      <c r="B33" s="8" t="s">
        <v>40</v>
      </c>
      <c r="D33" t="s">
        <v>41</v>
      </c>
    </row>
    <row r="34" spans="2:4" x14ac:dyDescent="0.2">
      <c r="D34" t="s">
        <v>45</v>
      </c>
    </row>
    <row r="35" spans="2:4" x14ac:dyDescent="0.2">
      <c r="D35" t="s">
        <v>42</v>
      </c>
    </row>
    <row r="36" spans="2:4" x14ac:dyDescent="0.2">
      <c r="D36" t="s">
        <v>43</v>
      </c>
    </row>
    <row r="48" spans="2:4" x14ac:dyDescent="0.2">
      <c r="B48" s="8" t="s">
        <v>44</v>
      </c>
      <c r="D48" t="s">
        <v>49</v>
      </c>
    </row>
    <row r="49" spans="1:4" x14ac:dyDescent="0.2">
      <c r="D49" t="s">
        <v>46</v>
      </c>
    </row>
    <row r="50" spans="1:4" x14ac:dyDescent="0.2">
      <c r="D50" t="s">
        <v>47</v>
      </c>
    </row>
    <row r="51" spans="1:4" x14ac:dyDescent="0.2">
      <c r="D51" t="s">
        <v>48</v>
      </c>
    </row>
    <row r="53" spans="1:4" x14ac:dyDescent="0.2">
      <c r="A53" s="8" t="s">
        <v>50</v>
      </c>
    </row>
    <row r="55" spans="1:4" x14ac:dyDescent="0.2">
      <c r="A55" t="s">
        <v>69</v>
      </c>
    </row>
    <row r="56" spans="1:4" x14ac:dyDescent="0.2">
      <c r="A56" t="s">
        <v>51</v>
      </c>
    </row>
    <row r="70" spans="1:1" x14ac:dyDescent="0.2">
      <c r="A70" t="s">
        <v>52</v>
      </c>
    </row>
    <row r="71" spans="1:1" x14ac:dyDescent="0.2">
      <c r="A71" t="s">
        <v>53</v>
      </c>
    </row>
    <row r="88" spans="1:1" x14ac:dyDescent="0.2">
      <c r="A88" s="8" t="s">
        <v>54</v>
      </c>
    </row>
    <row r="90" spans="1:1" x14ac:dyDescent="0.2">
      <c r="A90" s="9" t="s">
        <v>55</v>
      </c>
    </row>
    <row r="91" spans="1:1" x14ac:dyDescent="0.2">
      <c r="A91" t="s">
        <v>67</v>
      </c>
    </row>
    <row r="93" spans="1:1" x14ac:dyDescent="0.2">
      <c r="A93" t="s">
        <v>56</v>
      </c>
    </row>
    <row r="96" spans="1:1" x14ac:dyDescent="0.2">
      <c r="A96" s="10" t="s">
        <v>60</v>
      </c>
    </row>
    <row r="97" spans="1:1" x14ac:dyDescent="0.2">
      <c r="A97" s="10" t="s">
        <v>57</v>
      </c>
    </row>
  </sheetData>
  <sheetProtection selectLockedCells="1" selectUn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O34"/>
  <sheetViews>
    <sheetView showGridLines="0" zoomScale="150" zoomScaleNormal="150" workbookViewId="0">
      <selection activeCell="D19" sqref="D19"/>
    </sheetView>
  </sheetViews>
  <sheetFormatPr baseColWidth="10" defaultColWidth="8.83203125" defaultRowHeight="15" x14ac:dyDescent="0.2"/>
  <cols>
    <col min="1" max="1" width="4" customWidth="1"/>
    <col min="2" max="2" width="21.33203125" customWidth="1"/>
    <col min="3" max="15" width="12.83203125" customWidth="1"/>
  </cols>
  <sheetData>
    <row r="1" spans="2:15" ht="31" x14ac:dyDescent="0.35">
      <c r="B1" s="6" t="s">
        <v>21</v>
      </c>
    </row>
    <row r="2" spans="2:15" ht="13.5" customHeight="1" x14ac:dyDescent="0.35">
      <c r="B2" s="6"/>
    </row>
    <row r="3" spans="2:15" ht="13.5" customHeight="1" x14ac:dyDescent="0.2"/>
    <row r="4" spans="2:15" ht="24" x14ac:dyDescent="0.3">
      <c r="B4" s="14" t="s">
        <v>63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</row>
    <row r="5" spans="2:15" ht="24" x14ac:dyDescent="0.3">
      <c r="B5" s="14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</row>
    <row r="6" spans="2:15" ht="17" thickBot="1" x14ac:dyDescent="0.25">
      <c r="B6" s="1"/>
      <c r="C6" s="17">
        <v>43892</v>
      </c>
      <c r="D6" s="17">
        <f>C6+7</f>
        <v>43899</v>
      </c>
      <c r="E6" s="17">
        <f t="shared" ref="E6:O6" si="0">D6+7</f>
        <v>43906</v>
      </c>
      <c r="F6" s="17">
        <f t="shared" si="0"/>
        <v>43913</v>
      </c>
      <c r="G6" s="17">
        <f t="shared" si="0"/>
        <v>43920</v>
      </c>
      <c r="H6" s="17">
        <f t="shared" si="0"/>
        <v>43927</v>
      </c>
      <c r="I6" s="17">
        <f t="shared" si="0"/>
        <v>43934</v>
      </c>
      <c r="J6" s="17">
        <f t="shared" si="0"/>
        <v>43941</v>
      </c>
      <c r="K6" s="17">
        <f t="shared" si="0"/>
        <v>43948</v>
      </c>
      <c r="L6" s="17">
        <f t="shared" si="0"/>
        <v>43955</v>
      </c>
      <c r="M6" s="17">
        <f t="shared" si="0"/>
        <v>43962</v>
      </c>
      <c r="N6" s="17">
        <f t="shared" si="0"/>
        <v>43969</v>
      </c>
      <c r="O6" s="17">
        <f t="shared" si="0"/>
        <v>43976</v>
      </c>
    </row>
    <row r="7" spans="2:15" ht="17" thickTop="1" thickBot="1" x14ac:dyDescent="0.25">
      <c r="B7" s="19" t="s">
        <v>14</v>
      </c>
      <c r="C7" s="20">
        <v>19000</v>
      </c>
      <c r="D7" s="20">
        <f>C10</f>
        <v>13500</v>
      </c>
      <c r="E7" s="20">
        <f t="shared" ref="E7:O7" si="1">D10</f>
        <v>3000</v>
      </c>
      <c r="F7" s="20">
        <f t="shared" si="1"/>
        <v>4500</v>
      </c>
      <c r="G7" s="20">
        <f t="shared" si="1"/>
        <v>-6000</v>
      </c>
      <c r="H7" s="20">
        <f t="shared" si="1"/>
        <v>-4500</v>
      </c>
      <c r="I7" s="20">
        <f t="shared" si="1"/>
        <v>-15000</v>
      </c>
      <c r="J7" s="20">
        <f t="shared" si="1"/>
        <v>-13500</v>
      </c>
      <c r="K7" s="20">
        <f t="shared" si="1"/>
        <v>-12000</v>
      </c>
      <c r="L7" s="20">
        <f t="shared" si="1"/>
        <v>-10500</v>
      </c>
      <c r="M7" s="20">
        <f t="shared" si="1"/>
        <v>-9000</v>
      </c>
      <c r="N7" s="20">
        <f t="shared" si="1"/>
        <v>-7500</v>
      </c>
      <c r="O7" s="20">
        <f t="shared" si="1"/>
        <v>-6000</v>
      </c>
    </row>
    <row r="8" spans="2:15" ht="17" thickTop="1" thickBot="1" x14ac:dyDescent="0.25">
      <c r="B8" s="19" t="s">
        <v>16</v>
      </c>
      <c r="C8" s="20">
        <f>Inflow!E2</f>
        <v>6500</v>
      </c>
      <c r="D8" s="20">
        <f>Inflow!F2</f>
        <v>1500</v>
      </c>
      <c r="E8" s="20">
        <f>Inflow!G2</f>
        <v>1500</v>
      </c>
      <c r="F8" s="20">
        <f>Inflow!H2</f>
        <v>1500</v>
      </c>
      <c r="G8" s="20">
        <f>Inflow!I2</f>
        <v>1500</v>
      </c>
      <c r="H8" s="20">
        <f>Inflow!J2</f>
        <v>1500</v>
      </c>
      <c r="I8" s="20">
        <f>Inflow!K2</f>
        <v>1500</v>
      </c>
      <c r="J8" s="20">
        <f>Inflow!L2</f>
        <v>1500</v>
      </c>
      <c r="K8" s="20">
        <f>Inflow!M2</f>
        <v>1500</v>
      </c>
      <c r="L8" s="20">
        <f>Inflow!N2</f>
        <v>1500</v>
      </c>
      <c r="M8" s="20">
        <f>Inflow!O2</f>
        <v>1500</v>
      </c>
      <c r="N8" s="20">
        <f>Inflow!P2</f>
        <v>1500</v>
      </c>
      <c r="O8" s="20">
        <f>Inflow!Q2</f>
        <v>0</v>
      </c>
    </row>
    <row r="9" spans="2:15" ht="17" thickTop="1" thickBot="1" x14ac:dyDescent="0.25">
      <c r="B9" s="19" t="s">
        <v>15</v>
      </c>
      <c r="C9" s="20">
        <f>OutFlow!E1</f>
        <v>12000</v>
      </c>
      <c r="D9" s="20">
        <f>OutFlow!F1</f>
        <v>12000</v>
      </c>
      <c r="E9" s="20">
        <f>OutFlow!G1</f>
        <v>0</v>
      </c>
      <c r="F9" s="20">
        <f>OutFlow!H1</f>
        <v>12000</v>
      </c>
      <c r="G9" s="20">
        <f>OutFlow!I1</f>
        <v>0</v>
      </c>
      <c r="H9" s="20">
        <f>OutFlow!J1</f>
        <v>12000</v>
      </c>
      <c r="I9" s="20">
        <f>OutFlow!K1</f>
        <v>0</v>
      </c>
      <c r="J9" s="20">
        <f>OutFlow!L1</f>
        <v>0</v>
      </c>
      <c r="K9" s="20">
        <f>OutFlow!M1</f>
        <v>0</v>
      </c>
      <c r="L9" s="20">
        <f>OutFlow!N1</f>
        <v>0</v>
      </c>
      <c r="M9" s="20">
        <f>OutFlow!O1</f>
        <v>0</v>
      </c>
      <c r="N9" s="20">
        <f>OutFlow!P1</f>
        <v>0</v>
      </c>
      <c r="O9" s="20">
        <f>OutFlow!Q1</f>
        <v>0</v>
      </c>
    </row>
    <row r="10" spans="2:15" ht="17" thickTop="1" thickBot="1" x14ac:dyDescent="0.25">
      <c r="B10" s="19" t="s">
        <v>17</v>
      </c>
      <c r="C10" s="20">
        <f>C7+C8-C9</f>
        <v>13500</v>
      </c>
      <c r="D10" s="20">
        <f t="shared" ref="D10:O10" si="2">D7+D8-D9</f>
        <v>3000</v>
      </c>
      <c r="E10" s="20">
        <f t="shared" si="2"/>
        <v>4500</v>
      </c>
      <c r="F10" s="20">
        <f t="shared" si="2"/>
        <v>-6000</v>
      </c>
      <c r="G10" s="20">
        <f t="shared" si="2"/>
        <v>-4500</v>
      </c>
      <c r="H10" s="20">
        <f t="shared" si="2"/>
        <v>-15000</v>
      </c>
      <c r="I10" s="20">
        <f t="shared" si="2"/>
        <v>-13500</v>
      </c>
      <c r="J10" s="20">
        <f t="shared" si="2"/>
        <v>-12000</v>
      </c>
      <c r="K10" s="20">
        <f t="shared" si="2"/>
        <v>-10500</v>
      </c>
      <c r="L10" s="20">
        <f t="shared" si="2"/>
        <v>-9000</v>
      </c>
      <c r="M10" s="20">
        <f t="shared" si="2"/>
        <v>-7500</v>
      </c>
      <c r="N10" s="20">
        <f t="shared" si="2"/>
        <v>-6000</v>
      </c>
      <c r="O10" s="20">
        <f t="shared" si="2"/>
        <v>-6000</v>
      </c>
    </row>
    <row r="11" spans="2:15" ht="16" thickTop="1" x14ac:dyDescent="0.2"/>
    <row r="12" spans="2:15" ht="21" x14ac:dyDescent="0.25">
      <c r="B12" s="22" t="s">
        <v>20</v>
      </c>
      <c r="C12" s="22"/>
      <c r="D12" s="22"/>
      <c r="E12" s="22"/>
    </row>
    <row r="13" spans="2:15" x14ac:dyDescent="0.2">
      <c r="B13" s="23" t="s">
        <v>18</v>
      </c>
      <c r="C13" s="24"/>
      <c r="D13" s="25"/>
      <c r="E13" s="5">
        <v>19000</v>
      </c>
    </row>
    <row r="14" spans="2:15" x14ac:dyDescent="0.2">
      <c r="B14" s="23" t="s">
        <v>19</v>
      </c>
      <c r="C14" s="24"/>
      <c r="D14" s="25"/>
      <c r="E14" s="5"/>
    </row>
    <row r="16" spans="2:15" ht="24" x14ac:dyDescent="0.3">
      <c r="B16" s="11" t="s">
        <v>58</v>
      </c>
    </row>
    <row r="18" spans="2:15" ht="17" thickBot="1" x14ac:dyDescent="0.25">
      <c r="B18" s="1"/>
      <c r="C18" s="2" t="s">
        <v>0</v>
      </c>
      <c r="D18" s="2" t="s">
        <v>1</v>
      </c>
      <c r="E18" s="2" t="s">
        <v>2</v>
      </c>
      <c r="F18" s="2" t="s">
        <v>3</v>
      </c>
      <c r="G18" s="2" t="s">
        <v>4</v>
      </c>
      <c r="H18" s="2" t="s">
        <v>5</v>
      </c>
      <c r="I18" s="2" t="s">
        <v>6</v>
      </c>
      <c r="J18" s="2" t="s">
        <v>7</v>
      </c>
      <c r="K18" s="2" t="s">
        <v>8</v>
      </c>
      <c r="L18" s="2" t="s">
        <v>9</v>
      </c>
      <c r="M18" s="2" t="s">
        <v>10</v>
      </c>
      <c r="N18" s="2" t="s">
        <v>11</v>
      </c>
      <c r="O18" s="2" t="s">
        <v>12</v>
      </c>
    </row>
    <row r="19" spans="2:15" ht="17" thickTop="1" thickBot="1" x14ac:dyDescent="0.25">
      <c r="B19" s="1" t="s">
        <v>61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</row>
    <row r="20" spans="2:15" ht="17" thickTop="1" thickBot="1" x14ac:dyDescent="0.25">
      <c r="B20" s="1" t="s">
        <v>62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</row>
    <row r="21" spans="2:15" ht="16" thickTop="1" x14ac:dyDescent="0.2"/>
    <row r="22" spans="2:15" ht="24" x14ac:dyDescent="0.3">
      <c r="B22" s="15" t="s">
        <v>64</v>
      </c>
    </row>
    <row r="24" spans="2:15" ht="17" thickBot="1" x14ac:dyDescent="0.25">
      <c r="B24" s="19"/>
      <c r="C24" s="21" t="s">
        <v>0</v>
      </c>
      <c r="D24" s="21" t="s">
        <v>1</v>
      </c>
      <c r="E24" s="21" t="s">
        <v>2</v>
      </c>
      <c r="F24" s="21" t="s">
        <v>3</v>
      </c>
      <c r="G24" s="21" t="s">
        <v>4</v>
      </c>
      <c r="H24" s="21" t="s">
        <v>5</v>
      </c>
      <c r="I24" s="21" t="s">
        <v>6</v>
      </c>
      <c r="J24" s="21" t="s">
        <v>7</v>
      </c>
      <c r="K24" s="21" t="s">
        <v>8</v>
      </c>
      <c r="L24" s="21" t="s">
        <v>9</v>
      </c>
      <c r="M24" s="21" t="s">
        <v>10</v>
      </c>
      <c r="N24" s="21" t="s">
        <v>11</v>
      </c>
      <c r="O24" s="21" t="s">
        <v>12</v>
      </c>
    </row>
    <row r="25" spans="2:15" ht="17" thickTop="1" thickBot="1" x14ac:dyDescent="0.25">
      <c r="B25" s="19" t="s">
        <v>14</v>
      </c>
      <c r="C25" s="20">
        <v>19000</v>
      </c>
      <c r="D25" s="20">
        <f>C28</f>
        <v>13500</v>
      </c>
      <c r="E25" s="20">
        <f t="shared" ref="E25" si="3">D28</f>
        <v>3000</v>
      </c>
      <c r="F25" s="20">
        <f t="shared" ref="F25" si="4">E28</f>
        <v>4500</v>
      </c>
      <c r="G25" s="20">
        <f t="shared" ref="G25" si="5">F28</f>
        <v>-6000</v>
      </c>
      <c r="H25" s="20">
        <f t="shared" ref="H25" si="6">G28</f>
        <v>-4500</v>
      </c>
      <c r="I25" s="20">
        <f t="shared" ref="I25" si="7">H28</f>
        <v>-15000</v>
      </c>
      <c r="J25" s="20">
        <f t="shared" ref="J25" si="8">I28</f>
        <v>-13500</v>
      </c>
      <c r="K25" s="20">
        <f t="shared" ref="K25" si="9">J28</f>
        <v>-12000</v>
      </c>
      <c r="L25" s="20">
        <f t="shared" ref="L25" si="10">K28</f>
        <v>-10500</v>
      </c>
      <c r="M25" s="20">
        <f t="shared" ref="M25" si="11">L28</f>
        <v>-9000</v>
      </c>
      <c r="N25" s="20">
        <f t="shared" ref="N25" si="12">M28</f>
        <v>-7500</v>
      </c>
      <c r="O25" s="20">
        <f t="shared" ref="O25" si="13">N28</f>
        <v>-6000</v>
      </c>
    </row>
    <row r="26" spans="2:15" ht="17" thickTop="1" thickBot="1" x14ac:dyDescent="0.25">
      <c r="B26" s="19" t="s">
        <v>16</v>
      </c>
      <c r="C26" s="20">
        <f>IF(C19="",+C8,+C19)</f>
        <v>6500</v>
      </c>
      <c r="D26" s="20">
        <f t="shared" ref="D26:O26" si="14">IF(D19="",+D8,+D19)</f>
        <v>1500</v>
      </c>
      <c r="E26" s="20">
        <f t="shared" si="14"/>
        <v>1500</v>
      </c>
      <c r="F26" s="20">
        <f t="shared" si="14"/>
        <v>1500</v>
      </c>
      <c r="G26" s="20">
        <f t="shared" si="14"/>
        <v>1500</v>
      </c>
      <c r="H26" s="20">
        <f t="shared" si="14"/>
        <v>1500</v>
      </c>
      <c r="I26" s="20">
        <f t="shared" si="14"/>
        <v>1500</v>
      </c>
      <c r="J26" s="20">
        <f t="shared" si="14"/>
        <v>1500</v>
      </c>
      <c r="K26" s="20">
        <f t="shared" si="14"/>
        <v>1500</v>
      </c>
      <c r="L26" s="20">
        <f t="shared" si="14"/>
        <v>1500</v>
      </c>
      <c r="M26" s="20">
        <f t="shared" si="14"/>
        <v>1500</v>
      </c>
      <c r="N26" s="20">
        <f t="shared" si="14"/>
        <v>1500</v>
      </c>
      <c r="O26" s="20">
        <f t="shared" si="14"/>
        <v>0</v>
      </c>
    </row>
    <row r="27" spans="2:15" ht="17" thickTop="1" thickBot="1" x14ac:dyDescent="0.25">
      <c r="B27" s="19" t="s">
        <v>15</v>
      </c>
      <c r="C27" s="20">
        <f>IF(C20="",+C9,+C20)</f>
        <v>12000</v>
      </c>
      <c r="D27" s="20">
        <f t="shared" ref="D27:O27" si="15">IF(D20="",+D9,+D20)</f>
        <v>12000</v>
      </c>
      <c r="E27" s="20">
        <f t="shared" si="15"/>
        <v>0</v>
      </c>
      <c r="F27" s="20">
        <f t="shared" si="15"/>
        <v>12000</v>
      </c>
      <c r="G27" s="20">
        <f t="shared" si="15"/>
        <v>0</v>
      </c>
      <c r="H27" s="20">
        <f t="shared" si="15"/>
        <v>12000</v>
      </c>
      <c r="I27" s="20">
        <f t="shared" si="15"/>
        <v>0</v>
      </c>
      <c r="J27" s="20">
        <f t="shared" si="15"/>
        <v>0</v>
      </c>
      <c r="K27" s="20">
        <f t="shared" si="15"/>
        <v>0</v>
      </c>
      <c r="L27" s="20">
        <f t="shared" si="15"/>
        <v>0</v>
      </c>
      <c r="M27" s="20">
        <f t="shared" si="15"/>
        <v>0</v>
      </c>
      <c r="N27" s="20">
        <f t="shared" si="15"/>
        <v>0</v>
      </c>
      <c r="O27" s="20">
        <f t="shared" si="15"/>
        <v>0</v>
      </c>
    </row>
    <row r="28" spans="2:15" ht="17" thickTop="1" thickBot="1" x14ac:dyDescent="0.25">
      <c r="B28" s="19" t="s">
        <v>17</v>
      </c>
      <c r="C28" s="20">
        <f>C25+C26-C27</f>
        <v>13500</v>
      </c>
      <c r="D28" s="20">
        <f t="shared" ref="D28:O28" si="16">D25+D26-D27</f>
        <v>3000</v>
      </c>
      <c r="E28" s="20">
        <f t="shared" si="16"/>
        <v>4500</v>
      </c>
      <c r="F28" s="20">
        <f t="shared" si="16"/>
        <v>-6000</v>
      </c>
      <c r="G28" s="20">
        <f t="shared" si="16"/>
        <v>-4500</v>
      </c>
      <c r="H28" s="20">
        <f t="shared" si="16"/>
        <v>-15000</v>
      </c>
      <c r="I28" s="20">
        <f t="shared" si="16"/>
        <v>-13500</v>
      </c>
      <c r="J28" s="20">
        <f t="shared" si="16"/>
        <v>-12000</v>
      </c>
      <c r="K28" s="20">
        <f t="shared" si="16"/>
        <v>-10500</v>
      </c>
      <c r="L28" s="20">
        <f t="shared" si="16"/>
        <v>-9000</v>
      </c>
      <c r="M28" s="20">
        <f t="shared" si="16"/>
        <v>-7500</v>
      </c>
      <c r="N28" s="20">
        <f t="shared" si="16"/>
        <v>-6000</v>
      </c>
      <c r="O28" s="20">
        <f t="shared" si="16"/>
        <v>-6000</v>
      </c>
    </row>
    <row r="29" spans="2:15" ht="16" thickTop="1" x14ac:dyDescent="0.2"/>
    <row r="30" spans="2:15" ht="24" x14ac:dyDescent="0.3">
      <c r="B30" s="12" t="s">
        <v>59</v>
      </c>
    </row>
    <row r="32" spans="2:15" ht="16" thickBot="1" x14ac:dyDescent="0.25">
      <c r="B32" s="1" t="s">
        <v>65</v>
      </c>
      <c r="C32" s="16">
        <f>C26-C8</f>
        <v>0</v>
      </c>
      <c r="D32" s="16">
        <f t="shared" ref="D32:O32" si="17">D26-D8</f>
        <v>0</v>
      </c>
      <c r="E32" s="16">
        <f t="shared" si="17"/>
        <v>0</v>
      </c>
      <c r="F32" s="16">
        <f t="shared" si="17"/>
        <v>0</v>
      </c>
      <c r="G32" s="16">
        <f t="shared" si="17"/>
        <v>0</v>
      </c>
      <c r="H32" s="16">
        <f t="shared" si="17"/>
        <v>0</v>
      </c>
      <c r="I32" s="16">
        <f t="shared" si="17"/>
        <v>0</v>
      </c>
      <c r="J32" s="16">
        <f t="shared" si="17"/>
        <v>0</v>
      </c>
      <c r="K32" s="16">
        <f t="shared" si="17"/>
        <v>0</v>
      </c>
      <c r="L32" s="16">
        <f t="shared" si="17"/>
        <v>0</v>
      </c>
      <c r="M32" s="16">
        <f t="shared" si="17"/>
        <v>0</v>
      </c>
      <c r="N32" s="16">
        <f t="shared" si="17"/>
        <v>0</v>
      </c>
      <c r="O32" s="16">
        <f t="shared" si="17"/>
        <v>0</v>
      </c>
    </row>
    <row r="33" spans="2:15" ht="17" thickTop="1" thickBot="1" x14ac:dyDescent="0.25">
      <c r="B33" s="1" t="s">
        <v>66</v>
      </c>
      <c r="C33" s="16">
        <f>C9-C27</f>
        <v>0</v>
      </c>
      <c r="D33" s="16">
        <f t="shared" ref="D33:O33" si="18">D9-D27</f>
        <v>0</v>
      </c>
      <c r="E33" s="16">
        <f t="shared" si="18"/>
        <v>0</v>
      </c>
      <c r="F33" s="16">
        <f t="shared" si="18"/>
        <v>0</v>
      </c>
      <c r="G33" s="16">
        <f t="shared" si="18"/>
        <v>0</v>
      </c>
      <c r="H33" s="16">
        <f t="shared" si="18"/>
        <v>0</v>
      </c>
      <c r="I33" s="16">
        <f t="shared" si="18"/>
        <v>0</v>
      </c>
      <c r="J33" s="16">
        <f t="shared" si="18"/>
        <v>0</v>
      </c>
      <c r="K33" s="16">
        <f t="shared" si="18"/>
        <v>0</v>
      </c>
      <c r="L33" s="16">
        <f t="shared" si="18"/>
        <v>0</v>
      </c>
      <c r="M33" s="16">
        <f t="shared" si="18"/>
        <v>0</v>
      </c>
      <c r="N33" s="16">
        <f t="shared" si="18"/>
        <v>0</v>
      </c>
      <c r="O33" s="16">
        <f t="shared" si="18"/>
        <v>0</v>
      </c>
    </row>
    <row r="34" spans="2:15" ht="16" thickTop="1" x14ac:dyDescent="0.2"/>
  </sheetData>
  <sheetProtection selectLockedCells="1"/>
  <mergeCells count="3">
    <mergeCell ref="B12:E12"/>
    <mergeCell ref="B13:D13"/>
    <mergeCell ref="B14:D14"/>
  </mergeCells>
  <conditionalFormatting sqref="C10:O10 C7:O7 C28:O28 C25:O25">
    <cfRule type="cellIs" dxfId="2" priority="28" operator="greaterThan">
      <formula>0</formula>
    </cfRule>
    <cfRule type="cellIs" dxfId="1" priority="31" operator="lessThan">
      <formula>-$E$14</formula>
    </cfRule>
  </conditionalFormatting>
  <conditionalFormatting sqref="C10:O10 C28:O28">
    <cfRule type="cellIs" dxfId="0" priority="29" operator="lessThan">
      <formula>-$E$14</formula>
    </cfRule>
  </conditionalFormatting>
  <conditionalFormatting sqref="B32:B33">
    <cfRule type="iconSet" priority="5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C32:O33">
    <cfRule type="iconSet" priority="1">
      <iconSet iconSet="3Symbols2">
        <cfvo type="percent" val="0"/>
        <cfvo type="num" val="0"/>
        <cfvo type="num" val="1"/>
      </iconSet>
    </cfRule>
  </conditionalFormatting>
  <pageMargins left="0.7" right="0.7" top="0.75" bottom="0.75" header="0.3" footer="0.3"/>
  <pageSetup paperSize="9" orientation="portrait" horizontalDpi="429496729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2:Q60"/>
  <sheetViews>
    <sheetView showGridLines="0" zoomScale="150" zoomScaleNormal="150" workbookViewId="0">
      <selection activeCell="E4" sqref="E4"/>
    </sheetView>
  </sheetViews>
  <sheetFormatPr baseColWidth="10" defaultColWidth="8.83203125" defaultRowHeight="15" x14ac:dyDescent="0.2"/>
  <cols>
    <col min="4" max="4" width="11" customWidth="1"/>
    <col min="5" max="17" width="9.83203125" bestFit="1" customWidth="1"/>
  </cols>
  <sheetData>
    <row r="2" spans="3:17" x14ac:dyDescent="0.2">
      <c r="C2" s="28" t="s">
        <v>13</v>
      </c>
      <c r="D2" s="29"/>
      <c r="E2" s="18">
        <f>SUM(E4:E61)</f>
        <v>6500</v>
      </c>
      <c r="F2" s="18">
        <f t="shared" ref="F2:Q2" si="0">SUM(F4:F61)</f>
        <v>1500</v>
      </c>
      <c r="G2" s="18">
        <f t="shared" si="0"/>
        <v>1500</v>
      </c>
      <c r="H2" s="18">
        <f t="shared" si="0"/>
        <v>1500</v>
      </c>
      <c r="I2" s="18">
        <f t="shared" si="0"/>
        <v>1500</v>
      </c>
      <c r="J2" s="18">
        <f t="shared" si="0"/>
        <v>1500</v>
      </c>
      <c r="K2" s="18">
        <f t="shared" si="0"/>
        <v>1500</v>
      </c>
      <c r="L2" s="18">
        <f t="shared" si="0"/>
        <v>1500</v>
      </c>
      <c r="M2" s="18">
        <f t="shared" si="0"/>
        <v>1500</v>
      </c>
      <c r="N2" s="18">
        <f t="shared" si="0"/>
        <v>1500</v>
      </c>
      <c r="O2" s="18">
        <f t="shared" si="0"/>
        <v>1500</v>
      </c>
      <c r="P2" s="18">
        <f t="shared" si="0"/>
        <v>1500</v>
      </c>
      <c r="Q2" s="18">
        <f t="shared" si="0"/>
        <v>0</v>
      </c>
    </row>
    <row r="3" spans="3:17" ht="17" thickBot="1" x14ac:dyDescent="0.25">
      <c r="C3" s="30"/>
      <c r="D3" s="31"/>
      <c r="E3" s="17">
        <v>43892</v>
      </c>
      <c r="F3" s="17">
        <f>E3+7</f>
        <v>43899</v>
      </c>
      <c r="G3" s="17">
        <f t="shared" ref="G3:Q3" si="1">F3+7</f>
        <v>43906</v>
      </c>
      <c r="H3" s="17">
        <f t="shared" si="1"/>
        <v>43913</v>
      </c>
      <c r="I3" s="17">
        <f t="shared" si="1"/>
        <v>43920</v>
      </c>
      <c r="J3" s="17">
        <f t="shared" si="1"/>
        <v>43927</v>
      </c>
      <c r="K3" s="17">
        <f t="shared" si="1"/>
        <v>43934</v>
      </c>
      <c r="L3" s="17">
        <f t="shared" si="1"/>
        <v>43941</v>
      </c>
      <c r="M3" s="17">
        <f t="shared" si="1"/>
        <v>43948</v>
      </c>
      <c r="N3" s="17">
        <f t="shared" si="1"/>
        <v>43955</v>
      </c>
      <c r="O3" s="17">
        <f t="shared" si="1"/>
        <v>43962</v>
      </c>
      <c r="P3" s="17">
        <f t="shared" si="1"/>
        <v>43969</v>
      </c>
      <c r="Q3" s="17">
        <f t="shared" si="1"/>
        <v>43976</v>
      </c>
    </row>
    <row r="4" spans="3:17" ht="16" thickTop="1" x14ac:dyDescent="0.2">
      <c r="C4" s="32">
        <v>1</v>
      </c>
      <c r="D4" s="33"/>
      <c r="E4" s="4">
        <v>1500</v>
      </c>
      <c r="F4" s="4">
        <v>1500</v>
      </c>
      <c r="G4" s="4">
        <v>1500</v>
      </c>
      <c r="H4" s="4">
        <v>1500</v>
      </c>
      <c r="I4" s="4">
        <v>1500</v>
      </c>
      <c r="J4" s="4">
        <v>1500</v>
      </c>
      <c r="K4" s="4">
        <v>1500</v>
      </c>
      <c r="L4" s="4">
        <v>1500</v>
      </c>
      <c r="M4" s="4">
        <v>1500</v>
      </c>
      <c r="N4" s="4">
        <v>1500</v>
      </c>
      <c r="O4" s="4">
        <v>1500</v>
      </c>
      <c r="P4" s="4">
        <v>1500</v>
      </c>
      <c r="Q4" s="4"/>
    </row>
    <row r="5" spans="3:17" x14ac:dyDescent="0.2">
      <c r="C5" s="32"/>
      <c r="D5" s="33"/>
      <c r="E5" s="4">
        <v>5000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3:17" x14ac:dyDescent="0.2">
      <c r="C6" s="26"/>
      <c r="D6" s="27"/>
      <c r="E6" s="4" t="s">
        <v>70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</row>
    <row r="7" spans="3:17" x14ac:dyDescent="0.2">
      <c r="C7" s="26"/>
      <c r="D7" s="27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</row>
    <row r="8" spans="3:17" x14ac:dyDescent="0.2">
      <c r="C8" s="26"/>
      <c r="D8" s="27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</row>
    <row r="9" spans="3:17" x14ac:dyDescent="0.2">
      <c r="C9" s="26"/>
      <c r="D9" s="27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</row>
    <row r="10" spans="3:17" x14ac:dyDescent="0.2">
      <c r="C10" s="26"/>
      <c r="D10" s="27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</row>
    <row r="11" spans="3:17" x14ac:dyDescent="0.2">
      <c r="C11" s="26"/>
      <c r="D11" s="27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</row>
    <row r="12" spans="3:17" x14ac:dyDescent="0.2">
      <c r="C12" s="26"/>
      <c r="D12" s="27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</row>
    <row r="13" spans="3:17" x14ac:dyDescent="0.2">
      <c r="C13" s="26"/>
      <c r="D13" s="27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</row>
    <row r="14" spans="3:17" x14ac:dyDescent="0.2">
      <c r="C14" s="26"/>
      <c r="D14" s="27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3:17" x14ac:dyDescent="0.2">
      <c r="C15" s="26"/>
      <c r="D15" s="27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</row>
    <row r="16" spans="3:17" x14ac:dyDescent="0.2">
      <c r="C16" s="26"/>
      <c r="D16" s="27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3:17" x14ac:dyDescent="0.2">
      <c r="C17" s="26"/>
      <c r="D17" s="27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</row>
    <row r="18" spans="3:17" x14ac:dyDescent="0.2">
      <c r="C18" s="26"/>
      <c r="D18" s="2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</row>
    <row r="19" spans="3:17" x14ac:dyDescent="0.2">
      <c r="C19" s="26"/>
      <c r="D19" s="2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</row>
    <row r="20" spans="3:17" x14ac:dyDescent="0.2">
      <c r="C20" s="26"/>
      <c r="D20" s="2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</row>
    <row r="21" spans="3:17" x14ac:dyDescent="0.2">
      <c r="C21" s="26"/>
      <c r="D21" s="2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</row>
    <row r="22" spans="3:17" x14ac:dyDescent="0.2">
      <c r="C22" s="26"/>
      <c r="D22" s="2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</row>
    <row r="23" spans="3:17" x14ac:dyDescent="0.2">
      <c r="C23" s="26"/>
      <c r="D23" s="2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</row>
    <row r="24" spans="3:17" x14ac:dyDescent="0.2">
      <c r="C24" s="26"/>
      <c r="D24" s="2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</row>
    <row r="25" spans="3:17" x14ac:dyDescent="0.2">
      <c r="C25" s="26"/>
      <c r="D25" s="2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</row>
    <row r="26" spans="3:17" x14ac:dyDescent="0.2">
      <c r="C26" s="26"/>
      <c r="D26" s="2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</row>
    <row r="27" spans="3:17" x14ac:dyDescent="0.2">
      <c r="C27" s="26"/>
      <c r="D27" s="2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</row>
    <row r="28" spans="3:17" x14ac:dyDescent="0.2">
      <c r="C28" s="26"/>
      <c r="D28" s="2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</row>
    <row r="29" spans="3:17" x14ac:dyDescent="0.2">
      <c r="C29" s="26"/>
      <c r="D29" s="2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</row>
    <row r="30" spans="3:17" x14ac:dyDescent="0.2">
      <c r="C30" s="26"/>
      <c r="D30" s="2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</row>
    <row r="31" spans="3:17" x14ac:dyDescent="0.2">
      <c r="C31" s="26"/>
      <c r="D31" s="2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</row>
    <row r="32" spans="3:17" x14ac:dyDescent="0.2">
      <c r="C32" s="26"/>
      <c r="D32" s="2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</row>
    <row r="33" spans="3:17" x14ac:dyDescent="0.2">
      <c r="C33" s="26"/>
      <c r="D33" s="2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</row>
    <row r="34" spans="3:17" x14ac:dyDescent="0.2">
      <c r="C34" s="26"/>
      <c r="D34" s="2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</row>
    <row r="35" spans="3:17" x14ac:dyDescent="0.2">
      <c r="C35" s="26"/>
      <c r="D35" s="2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</row>
    <row r="36" spans="3:17" x14ac:dyDescent="0.2">
      <c r="C36" s="26"/>
      <c r="D36" s="2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</row>
    <row r="37" spans="3:17" x14ac:dyDescent="0.2">
      <c r="C37" s="26"/>
      <c r="D37" s="2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</row>
    <row r="38" spans="3:17" x14ac:dyDescent="0.2">
      <c r="C38" s="26"/>
      <c r="D38" s="2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</row>
    <row r="39" spans="3:17" x14ac:dyDescent="0.2">
      <c r="C39" s="26"/>
      <c r="D39" s="2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</row>
    <row r="40" spans="3:17" x14ac:dyDescent="0.2">
      <c r="C40" s="26"/>
      <c r="D40" s="2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</row>
    <row r="41" spans="3:17" x14ac:dyDescent="0.2">
      <c r="C41" s="26"/>
      <c r="D41" s="2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</row>
    <row r="42" spans="3:17" x14ac:dyDescent="0.2">
      <c r="C42" s="26"/>
      <c r="D42" s="2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</row>
    <row r="43" spans="3:17" x14ac:dyDescent="0.2">
      <c r="C43" s="26"/>
      <c r="D43" s="2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</row>
    <row r="44" spans="3:17" x14ac:dyDescent="0.2">
      <c r="C44" s="26"/>
      <c r="D44" s="2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3:17" x14ac:dyDescent="0.2">
      <c r="C45" s="26"/>
      <c r="D45" s="2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</row>
    <row r="46" spans="3:17" x14ac:dyDescent="0.2">
      <c r="C46" s="26"/>
      <c r="D46" s="2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</row>
    <row r="47" spans="3:17" x14ac:dyDescent="0.2">
      <c r="C47" s="26"/>
      <c r="D47" s="2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</row>
    <row r="48" spans="3:17" x14ac:dyDescent="0.2">
      <c r="C48" s="26"/>
      <c r="D48" s="2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</row>
    <row r="49" spans="3:17" x14ac:dyDescent="0.2">
      <c r="C49" s="26"/>
      <c r="D49" s="2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</row>
    <row r="50" spans="3:17" x14ac:dyDescent="0.2">
      <c r="C50" s="26"/>
      <c r="D50" s="2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</row>
    <row r="51" spans="3:17" x14ac:dyDescent="0.2">
      <c r="C51" s="26"/>
      <c r="D51" s="2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</row>
    <row r="52" spans="3:17" x14ac:dyDescent="0.2">
      <c r="C52" s="26"/>
      <c r="D52" s="2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</row>
    <row r="53" spans="3:17" x14ac:dyDescent="0.2">
      <c r="C53" s="26"/>
      <c r="D53" s="2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</row>
    <row r="54" spans="3:17" x14ac:dyDescent="0.2">
      <c r="C54" s="26"/>
      <c r="D54" s="2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</row>
    <row r="55" spans="3:17" x14ac:dyDescent="0.2">
      <c r="C55" s="26"/>
      <c r="D55" s="2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</row>
    <row r="56" spans="3:17" x14ac:dyDescent="0.2">
      <c r="C56" s="26"/>
      <c r="D56" s="2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</row>
    <row r="57" spans="3:17" x14ac:dyDescent="0.2">
      <c r="C57" s="26"/>
      <c r="D57" s="2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</row>
    <row r="58" spans="3:17" x14ac:dyDescent="0.2">
      <c r="C58" s="26"/>
      <c r="D58" s="2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</row>
    <row r="59" spans="3:17" x14ac:dyDescent="0.2">
      <c r="C59" s="26"/>
      <c r="D59" s="2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</row>
    <row r="60" spans="3:17" x14ac:dyDescent="0.2">
      <c r="C60" s="26"/>
      <c r="D60" s="2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</row>
  </sheetData>
  <sheetProtection selectLockedCells="1"/>
  <mergeCells count="59">
    <mergeCell ref="C5:D5"/>
    <mergeCell ref="C4:D4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C49:D49"/>
    <mergeCell ref="C50:D50"/>
    <mergeCell ref="C51:D51"/>
    <mergeCell ref="C39:D39"/>
    <mergeCell ref="C40:D40"/>
    <mergeCell ref="C41:D41"/>
    <mergeCell ref="C42:D42"/>
    <mergeCell ref="C43:D43"/>
    <mergeCell ref="C58:D58"/>
    <mergeCell ref="C59:D59"/>
    <mergeCell ref="C60:D60"/>
    <mergeCell ref="C2:D2"/>
    <mergeCell ref="C3:D3"/>
    <mergeCell ref="C52:D52"/>
    <mergeCell ref="C53:D53"/>
    <mergeCell ref="C54:D54"/>
    <mergeCell ref="C55:D55"/>
    <mergeCell ref="C56:D56"/>
    <mergeCell ref="C44:D44"/>
    <mergeCell ref="C45:D45"/>
    <mergeCell ref="C57:D57"/>
    <mergeCell ref="C46:D46"/>
    <mergeCell ref="C47:D47"/>
    <mergeCell ref="C48:D48"/>
  </mergeCells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1:Q59"/>
  <sheetViews>
    <sheetView showGridLines="0" workbookViewId="0">
      <selection activeCell="E5" sqref="E5"/>
    </sheetView>
  </sheetViews>
  <sheetFormatPr baseColWidth="10" defaultColWidth="8.83203125" defaultRowHeight="15" x14ac:dyDescent="0.2"/>
  <cols>
    <col min="3" max="3" width="11.5" customWidth="1"/>
    <col min="5" max="17" width="9.83203125" bestFit="1" customWidth="1"/>
  </cols>
  <sheetData>
    <row r="1" spans="3:17" x14ac:dyDescent="0.2">
      <c r="C1" s="28" t="s">
        <v>13</v>
      </c>
      <c r="D1" s="29"/>
      <c r="E1" s="18">
        <f>SUM(E3:E60)</f>
        <v>12000</v>
      </c>
      <c r="F1" s="18">
        <f t="shared" ref="F1:Q1" si="0">SUM(F3:F60)</f>
        <v>12000</v>
      </c>
      <c r="G1" s="18">
        <f t="shared" si="0"/>
        <v>0</v>
      </c>
      <c r="H1" s="18">
        <f t="shared" si="0"/>
        <v>12000</v>
      </c>
      <c r="I1" s="18">
        <f t="shared" si="0"/>
        <v>0</v>
      </c>
      <c r="J1" s="18">
        <f t="shared" si="0"/>
        <v>12000</v>
      </c>
      <c r="K1" s="18">
        <f t="shared" si="0"/>
        <v>0</v>
      </c>
      <c r="L1" s="18">
        <f t="shared" si="0"/>
        <v>0</v>
      </c>
      <c r="M1" s="18">
        <f t="shared" si="0"/>
        <v>0</v>
      </c>
      <c r="N1" s="18">
        <f t="shared" si="0"/>
        <v>0</v>
      </c>
      <c r="O1" s="18">
        <f t="shared" si="0"/>
        <v>0</v>
      </c>
      <c r="P1" s="18">
        <f t="shared" si="0"/>
        <v>0</v>
      </c>
      <c r="Q1" s="18">
        <f t="shared" si="0"/>
        <v>0</v>
      </c>
    </row>
    <row r="2" spans="3:17" ht="17" thickBot="1" x14ac:dyDescent="0.25">
      <c r="C2" s="35"/>
      <c r="D2" s="36"/>
      <c r="E2" s="17">
        <v>43892</v>
      </c>
      <c r="F2" s="17">
        <f>E2+7</f>
        <v>43899</v>
      </c>
      <c r="G2" s="17">
        <f t="shared" ref="G2:Q2" si="1">F2+7</f>
        <v>43906</v>
      </c>
      <c r="H2" s="17">
        <f t="shared" si="1"/>
        <v>43913</v>
      </c>
      <c r="I2" s="17">
        <f t="shared" si="1"/>
        <v>43920</v>
      </c>
      <c r="J2" s="17">
        <f t="shared" si="1"/>
        <v>43927</v>
      </c>
      <c r="K2" s="17">
        <f t="shared" si="1"/>
        <v>43934</v>
      </c>
      <c r="L2" s="17">
        <f t="shared" si="1"/>
        <v>43941</v>
      </c>
      <c r="M2" s="17">
        <f t="shared" si="1"/>
        <v>43948</v>
      </c>
      <c r="N2" s="17">
        <f t="shared" si="1"/>
        <v>43955</v>
      </c>
      <c r="O2" s="17">
        <f t="shared" si="1"/>
        <v>43962</v>
      </c>
      <c r="P2" s="17">
        <f t="shared" si="1"/>
        <v>43969</v>
      </c>
      <c r="Q2" s="17">
        <f t="shared" si="1"/>
        <v>43976</v>
      </c>
    </row>
    <row r="3" spans="3:17" ht="16" thickTop="1" x14ac:dyDescent="0.2">
      <c r="C3" s="34" t="s">
        <v>71</v>
      </c>
      <c r="D3" s="34"/>
      <c r="E3" s="4"/>
      <c r="F3" s="4">
        <v>12000</v>
      </c>
      <c r="G3" s="4"/>
      <c r="H3" s="4">
        <v>12000</v>
      </c>
      <c r="I3" s="4"/>
      <c r="J3" s="4">
        <v>12000</v>
      </c>
      <c r="K3" s="4"/>
      <c r="L3" s="4"/>
      <c r="M3" s="4"/>
      <c r="N3" s="4"/>
      <c r="O3" s="4"/>
      <c r="P3" s="4"/>
      <c r="Q3" s="4"/>
    </row>
    <row r="4" spans="3:17" x14ac:dyDescent="0.2">
      <c r="C4" s="34" t="s">
        <v>72</v>
      </c>
      <c r="D4" s="34"/>
      <c r="E4" s="4">
        <v>12000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3:17" x14ac:dyDescent="0.2">
      <c r="C5" s="34"/>
      <c r="D5" s="3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3:17" x14ac:dyDescent="0.2">
      <c r="C6" s="34"/>
      <c r="D6" s="3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</row>
    <row r="7" spans="3:17" x14ac:dyDescent="0.2">
      <c r="C7" s="34"/>
      <c r="D7" s="3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</row>
    <row r="8" spans="3:17" x14ac:dyDescent="0.2">
      <c r="C8" s="34"/>
      <c r="D8" s="3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</row>
    <row r="9" spans="3:17" x14ac:dyDescent="0.2">
      <c r="C9" s="34"/>
      <c r="D9" s="3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</row>
    <row r="10" spans="3:17" x14ac:dyDescent="0.2">
      <c r="C10" s="34"/>
      <c r="D10" s="3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</row>
    <row r="11" spans="3:17" x14ac:dyDescent="0.2">
      <c r="C11" s="34"/>
      <c r="D11" s="3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</row>
    <row r="12" spans="3:17" x14ac:dyDescent="0.2">
      <c r="C12" s="34"/>
      <c r="D12" s="3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</row>
    <row r="13" spans="3:17" x14ac:dyDescent="0.2">
      <c r="C13" s="34"/>
      <c r="D13" s="3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</row>
    <row r="14" spans="3:17" x14ac:dyDescent="0.2">
      <c r="C14" s="34"/>
      <c r="D14" s="3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3:17" x14ac:dyDescent="0.2">
      <c r="C15" s="34"/>
      <c r="D15" s="3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</row>
    <row r="16" spans="3:17" x14ac:dyDescent="0.2">
      <c r="C16" s="34"/>
      <c r="D16" s="3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3:17" x14ac:dyDescent="0.2">
      <c r="C17" s="34"/>
      <c r="D17" s="3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</row>
    <row r="18" spans="3:17" x14ac:dyDescent="0.2">
      <c r="C18" s="34"/>
      <c r="D18" s="3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</row>
    <row r="19" spans="3:17" x14ac:dyDescent="0.2">
      <c r="C19" s="34"/>
      <c r="D19" s="3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</row>
    <row r="20" spans="3:17" x14ac:dyDescent="0.2">
      <c r="C20" s="34"/>
      <c r="D20" s="3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</row>
    <row r="21" spans="3:17" x14ac:dyDescent="0.2">
      <c r="C21" s="34"/>
      <c r="D21" s="3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</row>
    <row r="22" spans="3:17" x14ac:dyDescent="0.2">
      <c r="C22" s="34"/>
      <c r="D22" s="3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</row>
    <row r="23" spans="3:17" x14ac:dyDescent="0.2">
      <c r="C23" s="34"/>
      <c r="D23" s="3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</row>
    <row r="24" spans="3:17" x14ac:dyDescent="0.2">
      <c r="C24" s="34"/>
      <c r="D24" s="3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</row>
    <row r="25" spans="3:17" x14ac:dyDescent="0.2">
      <c r="C25" s="34"/>
      <c r="D25" s="3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</row>
    <row r="26" spans="3:17" x14ac:dyDescent="0.2">
      <c r="C26" s="34"/>
      <c r="D26" s="3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</row>
    <row r="27" spans="3:17" x14ac:dyDescent="0.2">
      <c r="C27" s="34"/>
      <c r="D27" s="3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</row>
    <row r="28" spans="3:17" x14ac:dyDescent="0.2">
      <c r="C28" s="34"/>
      <c r="D28" s="3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</row>
    <row r="29" spans="3:17" x14ac:dyDescent="0.2">
      <c r="C29" s="34"/>
      <c r="D29" s="3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</row>
    <row r="30" spans="3:17" x14ac:dyDescent="0.2">
      <c r="C30" s="34"/>
      <c r="D30" s="3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</row>
    <row r="31" spans="3:17" x14ac:dyDescent="0.2">
      <c r="C31" s="34"/>
      <c r="D31" s="3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</row>
    <row r="32" spans="3:17" x14ac:dyDescent="0.2">
      <c r="C32" s="34"/>
      <c r="D32" s="3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</row>
    <row r="33" spans="3:17" x14ac:dyDescent="0.2">
      <c r="C33" s="34"/>
      <c r="D33" s="3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</row>
    <row r="34" spans="3:17" x14ac:dyDescent="0.2">
      <c r="C34" s="34"/>
      <c r="D34" s="3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</row>
    <row r="35" spans="3:17" x14ac:dyDescent="0.2">
      <c r="C35" s="34"/>
      <c r="D35" s="3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</row>
    <row r="36" spans="3:17" x14ac:dyDescent="0.2">
      <c r="C36" s="34"/>
      <c r="D36" s="3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</row>
    <row r="37" spans="3:17" x14ac:dyDescent="0.2">
      <c r="C37" s="34"/>
      <c r="D37" s="3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</row>
    <row r="38" spans="3:17" x14ac:dyDescent="0.2">
      <c r="C38" s="34"/>
      <c r="D38" s="3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</row>
    <row r="39" spans="3:17" x14ac:dyDescent="0.2">
      <c r="C39" s="34"/>
      <c r="D39" s="3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</row>
    <row r="40" spans="3:17" x14ac:dyDescent="0.2">
      <c r="C40" s="34"/>
      <c r="D40" s="3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</row>
    <row r="41" spans="3:17" x14ac:dyDescent="0.2">
      <c r="C41" s="34"/>
      <c r="D41" s="3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</row>
    <row r="42" spans="3:17" x14ac:dyDescent="0.2">
      <c r="C42" s="34"/>
      <c r="D42" s="3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</row>
    <row r="43" spans="3:17" x14ac:dyDescent="0.2">
      <c r="C43" s="34"/>
      <c r="D43" s="3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</row>
    <row r="44" spans="3:17" x14ac:dyDescent="0.2">
      <c r="C44" s="34"/>
      <c r="D44" s="3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3:17" x14ac:dyDescent="0.2">
      <c r="C45" s="34"/>
      <c r="D45" s="3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</row>
    <row r="46" spans="3:17" x14ac:dyDescent="0.2">
      <c r="C46" s="34"/>
      <c r="D46" s="3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</row>
    <row r="47" spans="3:17" x14ac:dyDescent="0.2">
      <c r="C47" s="34"/>
      <c r="D47" s="3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</row>
    <row r="48" spans="3:17" x14ac:dyDescent="0.2">
      <c r="C48" s="34"/>
      <c r="D48" s="3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</row>
    <row r="49" spans="3:17" x14ac:dyDescent="0.2">
      <c r="C49" s="34"/>
      <c r="D49" s="3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</row>
    <row r="50" spans="3:17" x14ac:dyDescent="0.2">
      <c r="C50" s="34"/>
      <c r="D50" s="3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</row>
    <row r="51" spans="3:17" x14ac:dyDescent="0.2">
      <c r="C51" s="34"/>
      <c r="D51" s="3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</row>
    <row r="52" spans="3:17" x14ac:dyDescent="0.2">
      <c r="C52" s="34"/>
      <c r="D52" s="3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</row>
    <row r="53" spans="3:17" x14ac:dyDescent="0.2">
      <c r="C53" s="34"/>
      <c r="D53" s="3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</row>
    <row r="54" spans="3:17" x14ac:dyDescent="0.2">
      <c r="C54" s="34"/>
      <c r="D54" s="3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</row>
    <row r="55" spans="3:17" x14ac:dyDescent="0.2">
      <c r="C55" s="34"/>
      <c r="D55" s="3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</row>
    <row r="56" spans="3:17" x14ac:dyDescent="0.2">
      <c r="C56" s="34"/>
      <c r="D56" s="3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</row>
    <row r="57" spans="3:17" x14ac:dyDescent="0.2">
      <c r="C57" s="34"/>
      <c r="D57" s="3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</row>
    <row r="58" spans="3:17" x14ac:dyDescent="0.2">
      <c r="C58" s="34"/>
      <c r="D58" s="3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</row>
    <row r="59" spans="3:17" x14ac:dyDescent="0.2">
      <c r="C59" s="34"/>
      <c r="D59" s="3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</row>
  </sheetData>
  <sheetProtection selectLockedCells="1"/>
  <mergeCells count="59"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48:D48"/>
    <mergeCell ref="C49:D49"/>
    <mergeCell ref="C50:D50"/>
    <mergeCell ref="C38:D38"/>
    <mergeCell ref="C39:D39"/>
    <mergeCell ref="C40:D40"/>
    <mergeCell ref="C41:D41"/>
    <mergeCell ref="C42:D42"/>
    <mergeCell ref="C57:D57"/>
    <mergeCell ref="C58:D58"/>
    <mergeCell ref="C59:D59"/>
    <mergeCell ref="C1:D1"/>
    <mergeCell ref="C2:D2"/>
    <mergeCell ref="C51:D51"/>
    <mergeCell ref="C52:D52"/>
    <mergeCell ref="C53:D53"/>
    <mergeCell ref="C54:D54"/>
    <mergeCell ref="C55:D55"/>
    <mergeCell ref="C43:D43"/>
    <mergeCell ref="C44:D44"/>
    <mergeCell ref="C56:D56"/>
    <mergeCell ref="C45:D45"/>
    <mergeCell ref="C46:D46"/>
    <mergeCell ref="C47:D4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Introduction</vt:lpstr>
      <vt:lpstr>Forecast</vt:lpstr>
      <vt:lpstr>Inflow</vt:lpstr>
      <vt:lpstr>OutFlow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Nieuwenburg</dc:creator>
  <cp:lastModifiedBy>Jim McManaman</cp:lastModifiedBy>
  <dcterms:created xsi:type="dcterms:W3CDTF">2008-06-29T05:54:55Z</dcterms:created>
  <dcterms:modified xsi:type="dcterms:W3CDTF">2020-03-20T18:52:55Z</dcterms:modified>
</cp:coreProperties>
</file>